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4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<sst xmlns="http://schemas.openxmlformats.org/spreadsheetml/2006/main" count="572" uniqueCount="168">
  <si>
    <t>#</t>
  </si>
  <si>
    <t>Megnevezés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</si>
  <si>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</si>
  <si>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</si>
  <si>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</si>
  <si>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</si>
  <si>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</si>
  <si>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</si>
  <si>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</si>
  <si>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</si>
  <si>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</si>
  <si>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</si>
  <si>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</si>
  <si>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</si>
  <si>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</si>
  <si>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</si>
  <si>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</si>
  <si>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</si>
  <si>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</si>
  <si>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</si>
  <si>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</si>
  <si>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</si>
  <si>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</si>
  <si>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</si>
  <si>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</si>
  <si>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</si>
  <si>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</si>
  <si>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</si>
  <si>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</si>
  <si>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</si>
  <si>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</si>
  <si>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</si>
  <si>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</si>
  <si>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</si>
  <si>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</si>
  <si>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</si>
  <si>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</si>
  <si>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</si>
  <si>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</si>
  <si>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</si>
  <si>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</si>
  <si>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</si>
  <si>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</si>
  <si>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</si>
  <si>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</si>
  <si>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</si>
  <si>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</si>
  <si>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</si>
  <si>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</si>
  <si>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</si>
  <si>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</si>
  <si>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</si>
  <si>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</si>
  <si>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</si>
  <si>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</si>
  <si>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</si>
  <si>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</si>
  <si>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</si>
  <si>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</si>
  <si>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</si>
  <si>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</si>
  <si>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</si>
  <si>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</si>
  <si>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</si>
  <si>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</si>
  <si>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</si>
  <si>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</si>
  <si>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</si>
  <si>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</si>
  <si>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</si>
  <si>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</si>
  <si>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</si>
  <si>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</si>
  <si>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</si>
  <si>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</si>
  <si>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</si>
  <si>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</si>
  <si>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</si>
  <si>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</si>
  <si>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</si>
  <si>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</si>
  <si>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</si>
  <si>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</si>
  <si>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</si>
  <si>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</si>
  <si>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215</t>
  </si>
  <si>
    <t>H/II/3 Költségvetési évet követően esedékes kötelezettségek dologi kiadásokra</t>
  </si>
  <si>
    <t>220</t>
  </si>
  <si>
    <t>H/II/6 Költségvetési évet követően esedékes kötelezettségek beruházásokra</t>
  </si>
  <si>
    <t>236</t>
  </si>
  <si>
    <t>H/II Költségvetési évet követően esedékes kötelezettségek (=H/II/1+…+H/II/9)</t>
  </si>
  <si>
    <t>237</t>
  </si>
  <si>
    <t>H/III/1 Kapott előlegek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</si>
  <si>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</si>
  <si>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</si>
  <si>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</si>
  <si>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</si>
  <si>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</si>
  <si>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</si>
  <si>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</si>
  <si>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</si>
  <si>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</si>
  <si>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</si>
  <si>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05</t>
  </si>
  <si>
    <t>A/II/1 Ingatlanok és a kapcsolódó vagyoni értékű jogok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</si>
  <si>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</si>
  <si>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</si>
  <si>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</si>
  <si>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</si>
  <si>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</si>
  <si>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</si>
  <si>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29</t>
  </si>
  <si>
    <t>B/I/1 Vásárolt készletek</t>
  </si>
  <si>
    <t>34</t>
  </si>
  <si>
    <t>B/I Készletek (=B/I/1+…+B/I/5)</t>
  </si>
  <si>
    <t>36</t>
  </si>
  <si>
    <t>B/II/2 Forgatási célú hitelviszonyt megtestesítő értékpapírok (&gt;=B/II/2a+…+B/II/2e)</t>
  </si>
  <si>
    <t>38</t>
  </si>
  <si>
    <t>B/II/2b - ebből: kincstárjegyek</t>
  </si>
  <si>
    <t>42</t>
  </si>
  <si>
    <t>B/II Értékpapírok (=B/II/1+B/II/2)</t>
  </si>
  <si>
    <t>43</t>
  </si>
  <si>
    <t>B) NEMZETI VAGYONBA TARTOZÓ FORGÓESZKÖZÖK (= B/I+B/II)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</si>
  <si>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</si>
  <si>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</si>
  <si>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</si>
  <si>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</si>
  <si>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</si>
  <si>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</si>
  <si>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</si>
  <si>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</si>
  <si>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</si>
  <si>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</si>
  <si>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</si>
  <si>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</si>
  <si>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</si>
  <si>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</si>
  <si>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</si>
  <si>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</si>
  <si>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</si>
  <si>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</si>
  <si>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</si>
  <si>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</si>
  <si>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</si>
  <si>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</si>
  <si>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</si>
  <si>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</si>
  <si>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</si>
  <si>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</si>
  <si>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145</t>
  </si>
  <si>
    <t>D/III/1b - ebből: beruházásokra, felújításokra adott előlegek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</si>
  <si>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</si>
  <si>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</si>
  <si>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</si>
  <si>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</si>
  <si>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238</t>
  </si>
  <si>
    <t>H/III/2 Továbbadási célból folyósított támogatások, ellátások elszámolása</t>
  </si>
  <si>
    <t>244</t>
  </si>
  <si>
    <t>H/III/8 Letétre, megőrzésre, fedezetkezelésre átvett pénzeszközök, biztosítékok</t>
  </si>
  <si>
    <t>214</t>
  </si>
  <si>
    <t>H/II/2 Költségvetési évet követően esedékes kötelezettségek munkaadókat terhelő járulékokra és szociális hozzájárulási adóra</t>
  </si>
  <si>
    <t>Ft-ban</t>
  </si>
  <si>
    <t>Mérleg</t>
  </si>
  <si>
    <t>08</t>
  </si>
  <si>
    <t>A/II/4 Beruházások, felújítások</t>
  </si>
  <si>
    <t>122</t>
  </si>
  <si>
    <t>D/II/4i - ebből: költségvetési évet követően esedékes követelések egyéb működési bevételekre</t>
  </si>
  <si>
    <t>14. melléklet a  7/2018. (V. 04.)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</si>
</sst>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3" fontId="21" fillId="0" borderId="14" xfId="0" applyNumberFormat="1" applyFont="1" applyBorder="1" applyAlignment="1">
      <alignment horizontal="right" vertical="top" wrapText="1"/>
    </xf>
    <xf numFmtId="3" fontId="21" fillId="0" borderId="15" xfId="0" applyNumberFormat="1" applyFont="1" applyBorder="1" applyAlignment="1">
      <alignment horizontal="righ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6" xfId="56" applyFont="1" applyFill="1" applyBorder="1" applyAlignment="1">
      <alignment horizontal="center" vertical="top" wrapText="1"/>
      <protection/>
    </xf>
    <xf numFmtId="0" fontId="21" fillId="0" borderId="17" xfId="56" applyFont="1" applyFill="1" applyBorder="1" applyAlignment="1">
      <alignment horizontal="center" vertical="top"/>
      <protection/>
    </xf>
    <xf numFmtId="0" fontId="21" fillId="0" borderId="17" xfId="56" applyFont="1" applyFill="1" applyBorder="1" applyAlignment="1">
      <alignment horizontal="center" vertical="top" wrapText="1"/>
      <protection/>
    </xf>
    <xf numFmtId="0" fontId="21" fillId="0" borderId="18" xfId="56" applyFont="1" applyFill="1" applyBorder="1" applyAlignment="1">
      <alignment horizontal="center" vertical="top" wrapText="1"/>
      <protection/>
    </xf>
    <xf numFmtId="0" fontId="20" fillId="0" borderId="11" xfId="56" applyFont="1" applyFill="1" applyBorder="1" applyAlignment="1">
      <alignment horizontal="center" vertical="top" wrapText="1"/>
      <protection/>
    </xf>
    <xf numFmtId="0" fontId="20" fillId="0" borderId="10" xfId="56" applyFont="1" applyFill="1" applyBorder="1" applyAlignment="1">
      <alignment horizontal="center" vertical="top"/>
      <protection/>
    </xf>
    <xf numFmtId="0" fontId="20" fillId="0" borderId="10" xfId="56" applyFont="1" applyFill="1" applyBorder="1" applyAlignment="1">
      <alignment horizontal="center" vertical="top" wrapText="1"/>
      <protection/>
    </xf>
    <xf numFmtId="0" fontId="20" fillId="0" borderId="12" xfId="56" applyFont="1" applyFill="1" applyBorder="1" applyAlignment="1">
      <alignment horizontal="center" vertical="top" wrapText="1"/>
      <protection/>
    </xf>
    <xf numFmtId="0" fontId="20" fillId="0" borderId="10" xfId="56" applyFont="1" applyFill="1" applyBorder="1" applyAlignment="1">
      <alignment horizontal="left" vertical="top"/>
      <protection/>
    </xf>
    <xf numFmtId="3" fontId="20" fillId="0" borderId="10" xfId="56" applyNumberFormat="1" applyFont="1" applyFill="1" applyBorder="1" applyAlignment="1">
      <alignment horizontal="right" vertical="top" wrapText="1"/>
      <protection/>
    </xf>
    <xf numFmtId="3" fontId="20" fillId="0" borderId="12" xfId="56" applyNumberFormat="1" applyFont="1" applyFill="1" applyBorder="1" applyAlignment="1">
      <alignment horizontal="right" vertical="top" wrapText="1"/>
      <protection/>
    </xf>
    <xf numFmtId="0" fontId="21" fillId="0" borderId="11" xfId="56" applyFont="1" applyFill="1" applyBorder="1" applyAlignment="1">
      <alignment horizontal="center" vertical="top" wrapText="1"/>
      <protection/>
    </xf>
    <xf numFmtId="0" fontId="21" fillId="0" borderId="10" xfId="56" applyFont="1" applyFill="1" applyBorder="1" applyAlignment="1">
      <alignment horizontal="left" vertical="top"/>
      <protection/>
    </xf>
    <xf numFmtId="3" fontId="21" fillId="0" borderId="10" xfId="56" applyNumberFormat="1" applyFont="1" applyFill="1" applyBorder="1" applyAlignment="1">
      <alignment horizontal="right" vertical="top" wrapText="1"/>
      <protection/>
    </xf>
    <xf numFmtId="3" fontId="21" fillId="0" borderId="12" xfId="56" applyNumberFormat="1" applyFont="1" applyFill="1" applyBorder="1" applyAlignment="1">
      <alignment horizontal="right" vertical="top" wrapText="1"/>
      <protection/>
    </xf>
    <xf numFmtId="0" fontId="21" fillId="0" borderId="13" xfId="56" applyFont="1" applyFill="1" applyBorder="1" applyAlignment="1">
      <alignment horizontal="center" vertical="top" wrapText="1"/>
      <protection/>
    </xf>
    <xf numFmtId="0" fontId="21" fillId="0" borderId="14" xfId="56" applyFont="1" applyFill="1" applyBorder="1" applyAlignment="1">
      <alignment horizontal="left" vertical="top"/>
      <protection/>
    </xf>
    <xf numFmtId="3" fontId="21" fillId="0" borderId="14" xfId="56" applyNumberFormat="1" applyFont="1" applyFill="1" applyBorder="1" applyAlignment="1">
      <alignment horizontal="right" vertical="top" wrapText="1"/>
      <protection/>
    </xf>
    <xf numFmtId="3" fontId="21" fillId="0" borderId="15" xfId="56" applyNumberFormat="1" applyFont="1" applyFill="1" applyBorder="1" applyAlignment="1">
      <alignment horizontal="right" vertical="top" wrapText="1"/>
      <protection/>
    </xf>
    <xf numFmtId="0" fontId="21" fillId="0" borderId="16" xfId="56" applyFont="1" applyFill="1" applyBorder="1" applyAlignment="1">
      <alignment horizontal="center" vertical="top"/>
      <protection/>
    </xf>
    <xf numFmtId="0" fontId="21" fillId="0" borderId="18" xfId="56" applyFont="1" applyFill="1" applyBorder="1" applyAlignment="1">
      <alignment horizontal="center" vertical="top"/>
      <protection/>
    </xf>
    <xf numFmtId="0" fontId="20" fillId="0" borderId="11" xfId="56" applyFont="1" applyFill="1" applyBorder="1" applyAlignment="1">
      <alignment horizontal="center" vertical="top"/>
      <protection/>
    </xf>
    <xf numFmtId="0" fontId="20" fillId="0" borderId="12" xfId="56" applyFont="1" applyFill="1" applyBorder="1" applyAlignment="1">
      <alignment horizontal="center" vertical="top"/>
      <protection/>
    </xf>
    <xf numFmtId="3" fontId="20" fillId="0" borderId="10" xfId="56" applyNumberFormat="1" applyFont="1" applyFill="1" applyBorder="1" applyAlignment="1">
      <alignment horizontal="right" vertical="top"/>
      <protection/>
    </xf>
    <xf numFmtId="3" fontId="20" fillId="0" borderId="12" xfId="56" applyNumberFormat="1" applyFont="1" applyFill="1" applyBorder="1" applyAlignment="1">
      <alignment horizontal="right" vertical="top"/>
      <protection/>
    </xf>
    <xf numFmtId="0" fontId="21" fillId="0" borderId="11" xfId="56" applyFont="1" applyFill="1" applyBorder="1" applyAlignment="1">
      <alignment horizontal="center" vertical="top"/>
      <protection/>
    </xf>
    <xf numFmtId="3" fontId="21" fillId="0" borderId="10" xfId="56" applyNumberFormat="1" applyFont="1" applyFill="1" applyBorder="1" applyAlignment="1">
      <alignment horizontal="right" vertical="top"/>
      <protection/>
    </xf>
    <xf numFmtId="3" fontId="21" fillId="0" borderId="12" xfId="56" applyNumberFormat="1" applyFont="1" applyFill="1" applyBorder="1" applyAlignment="1">
      <alignment horizontal="right" vertical="top"/>
      <protection/>
    </xf>
    <xf numFmtId="0" fontId="21" fillId="0" borderId="13" xfId="56" applyFont="1" applyFill="1" applyBorder="1" applyAlignment="1">
      <alignment horizontal="center" vertical="top"/>
      <protection/>
    </xf>
    <xf numFmtId="3" fontId="21" fillId="0" borderId="14" xfId="56" applyNumberFormat="1" applyFont="1" applyFill="1" applyBorder="1" applyAlignment="1">
      <alignment horizontal="right" vertical="top"/>
      <protection/>
    </xf>
    <xf numFmtId="3" fontId="21" fillId="0" borderId="15" xfId="56" applyNumberFormat="1" applyFont="1" applyFill="1" applyBorder="1" applyAlignment="1">
      <alignment horizontal="right" vertical="top"/>
      <protection/>
    </xf>
    <xf numFmtId="0" fontId="21" fillId="0" borderId="0" xfId="0" applyFont="1" applyFill="1" applyAlignment="1">
      <alignment horizontal="center" vertical="top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8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140625" style="1" customWidth="1"/>
    <col min="2" max="2" width="74.8515625" style="1" customWidth="1"/>
    <col min="3" max="3" width="15.28125" style="1" bestFit="1" customWidth="1"/>
    <col min="4" max="4" width="10.57421875" style="1" customWidth="1"/>
    <col min="5" max="5" width="15.8515625" style="1" bestFit="1" customWidth="1"/>
    <col min="6" max="16384" width="9.140625" style="1" customWidth="1"/>
  </cols>
  <sheetData>
    <row r="1" spans="1:8" s="20" customFormat="1" ht="15" customHeight="1">
      <c r="A1" s="59" t="s">
        <v>167</v>
      </c>
      <c r="B1" s="59"/>
      <c r="C1" s="59"/>
      <c r="D1" s="59"/>
      <c r="E1" s="59"/>
      <c r="F1" s="23"/>
      <c r="G1" s="23"/>
      <c r="H1" s="23"/>
    </row>
    <row r="2" spans="1:8" s="25" customFormat="1" ht="15">
      <c r="A2" s="59" t="s">
        <v>162</v>
      </c>
      <c r="B2" s="59"/>
      <c r="C2" s="59"/>
      <c r="D2" s="59"/>
      <c r="E2" s="59"/>
      <c r="F2" s="23"/>
      <c r="G2" s="23"/>
      <c r="H2" s="23"/>
    </row>
    <row r="3" spans="1:8" s="25" customFormat="1" ht="15.75" thickBot="1">
      <c r="A3" s="24"/>
      <c r="B3" s="21"/>
      <c r="C3" s="21"/>
      <c r="D3" s="21"/>
      <c r="E3" s="22" t="s">
        <v>161</v>
      </c>
      <c r="F3" s="21"/>
      <c r="G3" s="21"/>
      <c r="H3" s="22"/>
    </row>
    <row r="4" spans="1:5" s="25" customFormat="1" ht="15">
      <c r="A4" s="17" t="s">
        <v>0</v>
      </c>
      <c r="B4" s="18" t="s">
        <v>1</v>
      </c>
      <c r="C4" s="18" t="s">
        <v>2</v>
      </c>
      <c r="D4" s="18" t="s">
        <v>3</v>
      </c>
      <c r="E4" s="19" t="s">
        <v>4</v>
      </c>
    </row>
    <row r="5" spans="1:5" s="25" customFormat="1" ht="15">
      <c r="A5" s="7">
        <v>1</v>
      </c>
      <c r="B5" s="2">
        <v>2</v>
      </c>
      <c r="C5" s="2">
        <v>3</v>
      </c>
      <c r="D5" s="2">
        <v>4</v>
      </c>
      <c r="E5" s="8">
        <v>5</v>
      </c>
    </row>
    <row r="6" spans="1:5" ht="15">
      <c r="A6" s="9" t="s">
        <v>5</v>
      </c>
      <c r="B6" s="3" t="s">
        <v>6</v>
      </c>
      <c r="C6" s="4">
        <f>SUM('önk.'!C3,PH!C3,HSZK!C3)</f>
        <v>110200862</v>
      </c>
      <c r="D6" s="4">
        <f>SUM('önk.'!D3,PH!D3,HSZK!D3)</f>
        <v>0</v>
      </c>
      <c r="E6" s="10">
        <f>SUM('önk.'!E3,PH!E3,HSZK!E3)</f>
        <v>87949754</v>
      </c>
    </row>
    <row r="7" spans="1:5" ht="15">
      <c r="A7" s="11" t="s">
        <v>7</v>
      </c>
      <c r="B7" s="5" t="s">
        <v>8</v>
      </c>
      <c r="C7" s="6">
        <f>SUM(C6)</f>
        <v>110200862</v>
      </c>
      <c r="D7" s="6">
        <f>SUM(D6)</f>
        <v>0</v>
      </c>
      <c r="E7" s="12">
        <f>SUM(E6)</f>
        <v>87949754</v>
      </c>
    </row>
    <row r="8" spans="1:5" ht="15">
      <c r="A8" s="9" t="s">
        <v>103</v>
      </c>
      <c r="B8" s="3" t="s">
        <v>104</v>
      </c>
      <c r="C8" s="4">
        <f>SUM('önk.'!C5)</f>
        <v>6538419927</v>
      </c>
      <c r="D8" s="4">
        <f>SUM('önk.'!D5)</f>
        <v>0</v>
      </c>
      <c r="E8" s="10">
        <f>SUM('önk.'!E5)</f>
        <v>6325108844</v>
      </c>
    </row>
    <row r="9" spans="1:5" ht="15">
      <c r="A9" s="9" t="s">
        <v>9</v>
      </c>
      <c r="B9" s="3" t="s">
        <v>10</v>
      </c>
      <c r="C9" s="4">
        <f>SUM('önk.'!C6,PH!C5,HSZK!C3,Könyvtár!C4)</f>
        <v>50319733</v>
      </c>
      <c r="D9" s="4">
        <f>SUM('önk.'!D6,PH!D5,HSZK!D3,Könyvtár!D4)</f>
        <v>0</v>
      </c>
      <c r="E9" s="10">
        <f>SUM('önk.'!E6,PH!E5,HSZK!E3,Könyvtár!E4)</f>
        <v>55633702</v>
      </c>
    </row>
    <row r="10" spans="1:5" s="27" customFormat="1" ht="15">
      <c r="A10" s="49" t="s">
        <v>163</v>
      </c>
      <c r="B10" s="36" t="s">
        <v>164</v>
      </c>
      <c r="C10" s="51">
        <v>0</v>
      </c>
      <c r="D10" s="51">
        <v>0</v>
      </c>
      <c r="E10" s="52">
        <v>150038830</v>
      </c>
    </row>
    <row r="11" spans="1:5" ht="15">
      <c r="A11" s="11" t="s">
        <v>11</v>
      </c>
      <c r="B11" s="5" t="s">
        <v>12</v>
      </c>
      <c r="C11" s="6">
        <f>SUM(C8:C10)</f>
        <v>6588739660</v>
      </c>
      <c r="D11" s="6">
        <f>SUM(D8:D10)</f>
        <v>0</v>
      </c>
      <c r="E11" s="12">
        <f>SUM(E8:E10)</f>
        <v>6530781376</v>
      </c>
    </row>
    <row r="12" spans="1:5" ht="15">
      <c r="A12" s="9" t="s">
        <v>105</v>
      </c>
      <c r="B12" s="3" t="s">
        <v>106</v>
      </c>
      <c r="C12" s="4">
        <f>SUM('önk.'!C9)</f>
        <v>14000000</v>
      </c>
      <c r="D12" s="4">
        <f>SUM('önk.'!D9)</f>
        <v>0</v>
      </c>
      <c r="E12" s="10">
        <f>SUM('önk.'!E9)</f>
        <v>14000000</v>
      </c>
    </row>
    <row r="13" spans="1:5" ht="15">
      <c r="A13" s="9" t="s">
        <v>107</v>
      </c>
      <c r="B13" s="3" t="s">
        <v>108</v>
      </c>
      <c r="C13" s="4">
        <f>SUM('önk.'!C10)</f>
        <v>14000000</v>
      </c>
      <c r="D13" s="4">
        <f>SUM('önk.'!D10)</f>
        <v>0</v>
      </c>
      <c r="E13" s="10">
        <f>SUM('önk.'!E10)</f>
        <v>14000000</v>
      </c>
    </row>
    <row r="14" spans="1:5" ht="15">
      <c r="A14" s="11" t="s">
        <v>109</v>
      </c>
      <c r="B14" s="5" t="s">
        <v>110</v>
      </c>
      <c r="C14" s="6">
        <f>SUM('önk.'!C11)</f>
        <v>14000000</v>
      </c>
      <c r="D14" s="6">
        <f>SUM('önk.'!D11)</f>
        <v>0</v>
      </c>
      <c r="E14" s="12">
        <f>SUM('önk.'!E11)</f>
        <v>14000000</v>
      </c>
    </row>
    <row r="15" spans="1:5" ht="15">
      <c r="A15" s="11" t="s">
        <v>13</v>
      </c>
      <c r="B15" s="5" t="s">
        <v>14</v>
      </c>
      <c r="C15" s="6">
        <f>SUM(C7,C11,C14)</f>
        <v>6712940522</v>
      </c>
      <c r="D15" s="6">
        <f>SUM(D7,D11,D14)</f>
        <v>0</v>
      </c>
      <c r="E15" s="12">
        <f>SUM(E7,E11,E14)</f>
        <v>6632731130</v>
      </c>
    </row>
    <row r="16" spans="1:5" ht="15">
      <c r="A16" s="9" t="s">
        <v>111</v>
      </c>
      <c r="B16" s="3" t="s">
        <v>112</v>
      </c>
      <c r="C16" s="4"/>
      <c r="D16" s="4"/>
      <c r="E16" s="10"/>
    </row>
    <row r="17" spans="1:5" ht="15">
      <c r="A17" s="11" t="s">
        <v>113</v>
      </c>
      <c r="B17" s="5" t="s">
        <v>114</v>
      </c>
      <c r="C17" s="6">
        <v>0</v>
      </c>
      <c r="D17" s="6">
        <v>0</v>
      </c>
      <c r="E17" s="12">
        <v>0</v>
      </c>
    </row>
    <row r="18" spans="1:5" ht="30">
      <c r="A18" s="9" t="s">
        <v>115</v>
      </c>
      <c r="B18" s="3" t="s">
        <v>116</v>
      </c>
      <c r="C18" s="4">
        <f>SUM('önk.'!C13)</f>
        <v>300000000</v>
      </c>
      <c r="D18" s="4">
        <f>SUM('önk.'!D13)</f>
        <v>0</v>
      </c>
      <c r="E18" s="10">
        <f>SUM('önk.'!E13)</f>
        <v>300000000</v>
      </c>
    </row>
    <row r="19" spans="1:5" ht="15">
      <c r="A19" s="9" t="s">
        <v>117</v>
      </c>
      <c r="B19" s="3" t="s">
        <v>118</v>
      </c>
      <c r="C19" s="4">
        <f>SUM('önk.'!C14)</f>
        <v>300000000</v>
      </c>
      <c r="D19" s="4">
        <f>SUM('önk.'!D14)</f>
        <v>0</v>
      </c>
      <c r="E19" s="10">
        <f>SUM('önk.'!E14)</f>
        <v>300000000</v>
      </c>
    </row>
    <row r="20" spans="1:5" ht="15">
      <c r="A20" s="11" t="s">
        <v>119</v>
      </c>
      <c r="B20" s="5" t="s">
        <v>120</v>
      </c>
      <c r="C20" s="6">
        <f>SUM(C18)</f>
        <v>300000000</v>
      </c>
      <c r="D20" s="6">
        <f>SUM(D18)</f>
        <v>0</v>
      </c>
      <c r="E20" s="12">
        <f>SUM(E18)</f>
        <v>300000000</v>
      </c>
    </row>
    <row r="21" spans="1:5" ht="15">
      <c r="A21" s="11" t="s">
        <v>121</v>
      </c>
      <c r="B21" s="5" t="s">
        <v>122</v>
      </c>
      <c r="C21" s="6">
        <f>SUM(C17,C20)</f>
        <v>300000000</v>
      </c>
      <c r="D21" s="6">
        <f>SUM(D17,D20)</f>
        <v>0</v>
      </c>
      <c r="E21" s="12">
        <f>SUM(E17,E20)</f>
        <v>300000000</v>
      </c>
    </row>
    <row r="22" spans="1:5" ht="15">
      <c r="A22" s="9" t="s">
        <v>15</v>
      </c>
      <c r="B22" s="3" t="s">
        <v>16</v>
      </c>
      <c r="C22" s="4">
        <f>SUM('önk.'!C17,PH!C8,HSZK!C6,Könyvtár!C7)</f>
        <v>458185</v>
      </c>
      <c r="D22" s="4">
        <f>SUM('önk.'!D17,PH!D8,HSZK!D6,Könyvtár!D7)</f>
        <v>0</v>
      </c>
      <c r="E22" s="10">
        <f>SUM('önk.'!E17,PH!E8,HSZK!E6,Könyvtár!E7)</f>
        <v>585665</v>
      </c>
    </row>
    <row r="23" spans="1:5" ht="15">
      <c r="A23" s="11" t="s">
        <v>17</v>
      </c>
      <c r="B23" s="5" t="s">
        <v>18</v>
      </c>
      <c r="C23" s="6">
        <f>SUM(C22)</f>
        <v>458185</v>
      </c>
      <c r="D23" s="6">
        <f>SUM(D22)</f>
        <v>0</v>
      </c>
      <c r="E23" s="12">
        <f>SUM(E22)</f>
        <v>585665</v>
      </c>
    </row>
    <row r="24" spans="1:5" ht="15">
      <c r="A24" s="9" t="s">
        <v>19</v>
      </c>
      <c r="B24" s="3" t="s">
        <v>20</v>
      </c>
      <c r="C24" s="4">
        <f>SUM('önk.'!C19,PH!C10,HSZK!C8,Könyvtár!C9)</f>
        <v>346422090</v>
      </c>
      <c r="D24" s="4">
        <f>SUM('önk.'!D19,PH!D10,HSZK!D8,Könyvtár!D9)</f>
        <v>0</v>
      </c>
      <c r="E24" s="10">
        <f>SUM('önk.'!E19,PH!E10,HSZK!E8,Könyvtár!E9)</f>
        <v>480507758</v>
      </c>
    </row>
    <row r="25" spans="1:5" ht="15">
      <c r="A25" s="11" t="s">
        <v>21</v>
      </c>
      <c r="B25" s="5" t="s">
        <v>22</v>
      </c>
      <c r="C25" s="6">
        <f>SUM(C24)</f>
        <v>346422090</v>
      </c>
      <c r="D25" s="6">
        <f>SUM(D24)</f>
        <v>0</v>
      </c>
      <c r="E25" s="12">
        <f>SUM(E24)</f>
        <v>480507758</v>
      </c>
    </row>
    <row r="26" spans="1:5" ht="15">
      <c r="A26" s="11" t="s">
        <v>23</v>
      </c>
      <c r="B26" s="5" t="s">
        <v>24</v>
      </c>
      <c r="C26" s="6">
        <f>SUM(C23,C25)</f>
        <v>346880275</v>
      </c>
      <c r="D26" s="6">
        <f>SUM(D23,D25)</f>
        <v>0</v>
      </c>
      <c r="E26" s="12">
        <f>SUM(E23,E25)</f>
        <v>481093423</v>
      </c>
    </row>
    <row r="27" spans="1:5" ht="30">
      <c r="A27" s="9" t="s">
        <v>123</v>
      </c>
      <c r="B27" s="3" t="s">
        <v>124</v>
      </c>
      <c r="C27" s="4">
        <f>SUM('önk.'!C22)</f>
        <v>130306836</v>
      </c>
      <c r="D27" s="4">
        <f>SUM('önk.'!D22)</f>
        <v>0</v>
      </c>
      <c r="E27" s="10">
        <f>SUM('önk.'!E22)</f>
        <v>41820698</v>
      </c>
    </row>
    <row r="28" spans="1:5" ht="15">
      <c r="A28" s="9" t="s">
        <v>125</v>
      </c>
      <c r="B28" s="3" t="s">
        <v>126</v>
      </c>
      <c r="C28" s="4">
        <f>SUM('önk.'!C23)</f>
        <v>18425977</v>
      </c>
      <c r="D28" s="4">
        <f>SUM('önk.'!D23)</f>
        <v>0</v>
      </c>
      <c r="E28" s="10">
        <f>SUM('önk.'!E23)</f>
        <v>7396020</v>
      </c>
    </row>
    <row r="29" spans="1:5" ht="30">
      <c r="A29" s="9" t="s">
        <v>127</v>
      </c>
      <c r="B29" s="3" t="s">
        <v>128</v>
      </c>
      <c r="C29" s="4">
        <f>SUM('önk.'!C24)</f>
        <v>57297057</v>
      </c>
      <c r="D29" s="4">
        <f>SUM('önk.'!D24)</f>
        <v>0</v>
      </c>
      <c r="E29" s="10">
        <f>SUM('önk.'!E24)</f>
        <v>20022012</v>
      </c>
    </row>
    <row r="30" spans="1:5" ht="30">
      <c r="A30" s="9" t="s">
        <v>129</v>
      </c>
      <c r="B30" s="3" t="s">
        <v>130</v>
      </c>
      <c r="C30" s="4">
        <f>SUM('önk.'!C25)</f>
        <v>54583802</v>
      </c>
      <c r="D30" s="4">
        <f>SUM('önk.'!D25)</f>
        <v>0</v>
      </c>
      <c r="E30" s="10">
        <f>SUM('önk.'!E25)</f>
        <v>14402666</v>
      </c>
    </row>
    <row r="31" spans="1:5" ht="30">
      <c r="A31" s="9" t="s">
        <v>25</v>
      </c>
      <c r="B31" s="3" t="s">
        <v>26</v>
      </c>
      <c r="C31" s="4">
        <f>SUM('önk.'!C26,PH!C17,HSZK!C11)</f>
        <v>21445565</v>
      </c>
      <c r="D31" s="4">
        <f>SUM('önk.'!D26,PH!D17,HSZK!D11)</f>
        <v>0</v>
      </c>
      <c r="E31" s="10">
        <f>SUM('önk.'!E26,PH!E17,HSZK!E11)</f>
        <v>15088054</v>
      </c>
    </row>
    <row r="32" spans="1:5" ht="45">
      <c r="A32" s="9" t="s">
        <v>27</v>
      </c>
      <c r="B32" s="3" t="s">
        <v>28</v>
      </c>
      <c r="C32" s="4">
        <f>SUM('önk.'!C27,PH!C18,HSZK!C12)</f>
        <v>666225</v>
      </c>
      <c r="D32" s="4">
        <f>SUM('önk.'!D27,PH!D18,HSZK!D12)</f>
        <v>0</v>
      </c>
      <c r="E32" s="10">
        <f>SUM('önk.'!E27,PH!E18,HSZK!E12)</f>
        <v>518167</v>
      </c>
    </row>
    <row r="33" spans="1:5" ht="18.75" customHeight="1">
      <c r="A33" s="9" t="s">
        <v>131</v>
      </c>
      <c r="B33" s="3" t="s">
        <v>132</v>
      </c>
      <c r="C33" s="4">
        <f>SUM('önk.'!C28)</f>
        <v>1271340</v>
      </c>
      <c r="D33" s="4">
        <f>SUM('önk.'!D28)</f>
        <v>0</v>
      </c>
      <c r="E33" s="10">
        <f>SUM('önk.'!E28)</f>
        <v>3875607</v>
      </c>
    </row>
    <row r="34" spans="1:5" ht="15">
      <c r="A34" s="9" t="s">
        <v>133</v>
      </c>
      <c r="B34" s="3" t="s">
        <v>134</v>
      </c>
      <c r="C34" s="4">
        <f>SUM('önk.'!C29,HSZK!C14)</f>
        <v>10123675</v>
      </c>
      <c r="D34" s="4">
        <f>SUM('önk.'!D29,HSZK!D14)</f>
        <v>0</v>
      </c>
      <c r="E34" s="10">
        <f>SUM('önk.'!E29,HSZK!E14)</f>
        <v>3768145</v>
      </c>
    </row>
    <row r="35" spans="1:5" ht="30">
      <c r="A35" s="9" t="s">
        <v>29</v>
      </c>
      <c r="B35" s="3" t="s">
        <v>30</v>
      </c>
      <c r="C35" s="4">
        <f>SUM('önk.'!C30,PH!C21,HSZK!C15)</f>
        <v>6063158</v>
      </c>
      <c r="D35" s="4">
        <f>SUM('önk.'!D30,PH!D21,HSZK!D15)</f>
        <v>0</v>
      </c>
      <c r="E35" s="10">
        <f>SUM('önk.'!E30,PH!E21,HSZK!E15)</f>
        <v>2593436</v>
      </c>
    </row>
    <row r="36" spans="1:5" ht="30">
      <c r="A36" s="9" t="s">
        <v>135</v>
      </c>
      <c r="B36" s="3" t="s">
        <v>136</v>
      </c>
      <c r="C36" s="4">
        <f>SUM('önk.'!C31)</f>
        <v>4163786</v>
      </c>
      <c r="D36" s="4">
        <f>SUM('önk.'!D31)</f>
        <v>0</v>
      </c>
      <c r="E36" s="10">
        <f>SUM('önk.'!E31)</f>
        <v>4332699</v>
      </c>
    </row>
    <row r="37" spans="1:5" ht="30">
      <c r="A37" s="9" t="s">
        <v>137</v>
      </c>
      <c r="B37" s="3" t="s">
        <v>138</v>
      </c>
      <c r="C37" s="4">
        <f>SUM('önk.'!C32)</f>
        <v>5489996</v>
      </c>
      <c r="D37" s="4">
        <f>SUM('önk.'!D32)</f>
        <v>0</v>
      </c>
      <c r="E37" s="10">
        <f>SUM('önk.'!E32)</f>
        <v>246952859</v>
      </c>
    </row>
    <row r="38" spans="1:5" ht="33" customHeight="1">
      <c r="A38" s="9" t="s">
        <v>139</v>
      </c>
      <c r="B38" s="3" t="s">
        <v>140</v>
      </c>
      <c r="C38" s="4">
        <f>SUM('önk.'!C33)</f>
        <v>5489996</v>
      </c>
      <c r="D38" s="4">
        <f>SUM('önk.'!D33)</f>
        <v>0</v>
      </c>
      <c r="E38" s="10">
        <f>SUM('önk.'!E33)</f>
        <v>3066999</v>
      </c>
    </row>
    <row r="39" spans="1:5" ht="15">
      <c r="A39" s="11" t="s">
        <v>31</v>
      </c>
      <c r="B39" s="5" t="s">
        <v>32</v>
      </c>
      <c r="C39" s="6">
        <f>SUM('önk.'!C34,PH!C16,HSZK!C15)</f>
        <v>157116721</v>
      </c>
      <c r="D39" s="6">
        <f>SUM('önk.'!D34,PH!D16,HSZK!D15)</f>
        <v>0</v>
      </c>
      <c r="E39" s="12">
        <f>SUM('önk.'!E34,PH!E16,HSZK!E15)</f>
        <v>304052021</v>
      </c>
    </row>
    <row r="40" spans="1:5" ht="30">
      <c r="A40" s="9" t="s">
        <v>33</v>
      </c>
      <c r="B40" s="3" t="s">
        <v>34</v>
      </c>
      <c r="C40" s="4">
        <f>SUM('önk.'!C35,PH!C17)</f>
        <v>4448156</v>
      </c>
      <c r="D40" s="4">
        <f>SUM('önk.'!D35,PH!D17)</f>
        <v>0</v>
      </c>
      <c r="E40" s="10">
        <f>SUM('önk.'!E35,PH!E17)</f>
        <v>3595717</v>
      </c>
    </row>
    <row r="41" spans="1:5" ht="45">
      <c r="A41" s="9" t="s">
        <v>35</v>
      </c>
      <c r="B41" s="3" t="s">
        <v>36</v>
      </c>
      <c r="C41" s="4">
        <f>SUM('önk.'!C36,PH!C18)</f>
        <v>628478</v>
      </c>
      <c r="D41" s="4">
        <f>SUM('önk.'!D36,PH!D18)</f>
        <v>0</v>
      </c>
      <c r="E41" s="10">
        <f>SUM('önk.'!E36,PH!E18)</f>
        <v>131665</v>
      </c>
    </row>
    <row r="42" spans="1:5" ht="30">
      <c r="A42" s="9" t="s">
        <v>141</v>
      </c>
      <c r="B42" s="3" t="s">
        <v>142</v>
      </c>
      <c r="C42" s="4">
        <f>SUM('önk.'!C37)</f>
        <v>1171222</v>
      </c>
      <c r="D42" s="4">
        <f>SUM('önk.'!D37)</f>
        <v>0</v>
      </c>
      <c r="E42" s="10">
        <f>SUM('önk.'!E37)</f>
        <v>0</v>
      </c>
    </row>
    <row r="43" spans="1:5" ht="15.75" customHeight="1">
      <c r="A43" s="9" t="s">
        <v>143</v>
      </c>
      <c r="B43" s="3" t="s">
        <v>144</v>
      </c>
      <c r="C43" s="4">
        <f>SUM('önk.'!C38)</f>
        <v>1710229</v>
      </c>
      <c r="D43" s="4">
        <f>SUM('önk.'!D38)</f>
        <v>0</v>
      </c>
      <c r="E43" s="10">
        <f>SUM('önk.'!E38)</f>
        <v>1756347</v>
      </c>
    </row>
    <row r="44" spans="1:5" ht="30">
      <c r="A44" s="9" t="s">
        <v>37</v>
      </c>
      <c r="B44" s="3" t="s">
        <v>38</v>
      </c>
      <c r="C44" s="4">
        <f>SUM('önk.'!C39,PH!C19)</f>
        <v>938227</v>
      </c>
      <c r="D44" s="4">
        <f>SUM('önk.'!D39,PH!D19)</f>
        <v>0</v>
      </c>
      <c r="E44" s="10">
        <f>SUM('önk.'!E39,PH!E19)</f>
        <v>740720</v>
      </c>
    </row>
    <row r="45" spans="1:5" s="27" customFormat="1" ht="15">
      <c r="A45" s="49" t="s">
        <v>165</v>
      </c>
      <c r="B45" s="36" t="s">
        <v>166</v>
      </c>
      <c r="C45" s="51">
        <f>SUM('önk.'!C40)</f>
        <v>0</v>
      </c>
      <c r="D45" s="51">
        <f>SUM('önk.'!D40)</f>
        <v>0</v>
      </c>
      <c r="E45" s="52">
        <f>SUM('önk.'!E40)</f>
        <v>966985</v>
      </c>
    </row>
    <row r="46" spans="1:5" ht="30">
      <c r="A46" s="9" t="s">
        <v>145</v>
      </c>
      <c r="B46" s="3" t="s">
        <v>146</v>
      </c>
      <c r="C46" s="4">
        <f>SUM('önk.'!C41)</f>
        <v>263642825</v>
      </c>
      <c r="D46" s="4">
        <f>SUM('önk.'!D41)</f>
        <v>0</v>
      </c>
      <c r="E46" s="10">
        <f>SUM('önk.'!E41)</f>
        <v>4482194</v>
      </c>
    </row>
    <row r="47" spans="1:5" ht="45">
      <c r="A47" s="9" t="s">
        <v>147</v>
      </c>
      <c r="B47" s="3" t="s">
        <v>148</v>
      </c>
      <c r="C47" s="4">
        <f>SUM('önk.'!C42)</f>
        <v>2425000</v>
      </c>
      <c r="D47" s="4">
        <f>SUM('önk.'!D42)</f>
        <v>0</v>
      </c>
      <c r="E47" s="10">
        <f>SUM('önk.'!E42)</f>
        <v>4482194</v>
      </c>
    </row>
    <row r="48" spans="1:5" ht="15">
      <c r="A48" s="11" t="s">
        <v>39</v>
      </c>
      <c r="B48" s="5" t="s">
        <v>40</v>
      </c>
      <c r="C48" s="6">
        <f>SUM('önk.'!C43,PH!C20)</f>
        <v>268090981</v>
      </c>
      <c r="D48" s="6">
        <f>SUM('önk.'!D43,PH!D20)</f>
        <v>0</v>
      </c>
      <c r="E48" s="12">
        <f>SUM('önk.'!E43,PH!E20)</f>
        <v>8077911</v>
      </c>
    </row>
    <row r="49" spans="1:5" ht="15">
      <c r="A49" s="9" t="s">
        <v>41</v>
      </c>
      <c r="B49" s="3" t="s">
        <v>42</v>
      </c>
      <c r="C49" s="4">
        <f>SUM('önk.'!C44,PH!C21,HSZK!C16)</f>
        <v>1872170</v>
      </c>
      <c r="D49" s="4">
        <f>SUM('önk.'!D44,PH!D21,HSZK!D16)</f>
        <v>0</v>
      </c>
      <c r="E49" s="10">
        <f>SUM('önk.'!E44,PH!E21,HSZK!E16)</f>
        <v>31464794</v>
      </c>
    </row>
    <row r="50" spans="1:5" ht="15">
      <c r="A50" s="9" t="s">
        <v>149</v>
      </c>
      <c r="B50" s="3" t="s">
        <v>150</v>
      </c>
      <c r="C50" s="4">
        <f>SUM('önk.'!C45)</f>
        <v>0</v>
      </c>
      <c r="D50" s="4">
        <f>SUM('önk.'!D45)</f>
        <v>0</v>
      </c>
      <c r="E50" s="10">
        <f>SUM('önk.'!E45)</f>
        <v>31426421</v>
      </c>
    </row>
    <row r="51" spans="1:5" ht="15">
      <c r="A51" s="9" t="s">
        <v>43</v>
      </c>
      <c r="B51" s="3" t="s">
        <v>44</v>
      </c>
      <c r="C51" s="4">
        <f>SUM('önk.'!C46,PH!C22,HSZK!C17)</f>
        <v>1872170</v>
      </c>
      <c r="D51" s="4"/>
      <c r="E51" s="10"/>
    </row>
    <row r="52" spans="1:5" ht="15">
      <c r="A52" s="11" t="s">
        <v>45</v>
      </c>
      <c r="B52" s="5" t="s">
        <v>46</v>
      </c>
      <c r="C52" s="6">
        <f>SUM('önk.'!C47,PH!C23,HSZK!C18)</f>
        <v>1872170</v>
      </c>
      <c r="D52" s="6">
        <f>SUM('önk.'!D47,PH!D23,HSZK!D18)</f>
        <v>0</v>
      </c>
      <c r="E52" s="12">
        <f>SUM('önk.'!E47,PH!E23,HSZK!E18)</f>
        <v>31464794</v>
      </c>
    </row>
    <row r="53" spans="1:5" ht="15">
      <c r="A53" s="11" t="s">
        <v>47</v>
      </c>
      <c r="B53" s="5" t="s">
        <v>48</v>
      </c>
      <c r="C53" s="6">
        <f>SUM('önk.'!C48,PH!C24,HSZK!C19)</f>
        <v>427079872</v>
      </c>
      <c r="D53" s="6">
        <f>SUM('önk.'!D48,PH!D24,HSZK!D19)</f>
        <v>0</v>
      </c>
      <c r="E53" s="12">
        <f>SUM('önk.'!E48,PH!E24,HSZK!E19)</f>
        <v>343594726</v>
      </c>
    </row>
    <row r="54" spans="1:5" ht="15">
      <c r="A54" s="9" t="s">
        <v>49</v>
      </c>
      <c r="B54" s="3" t="s">
        <v>50</v>
      </c>
      <c r="C54" s="4">
        <f>SUM('önk.'!C49,PH!C25)</f>
        <v>20622021</v>
      </c>
      <c r="D54" s="4">
        <f>SUM('önk.'!D49,PH!D25)</f>
        <v>0</v>
      </c>
      <c r="E54" s="10">
        <f>SUM('önk.'!E49,PH!E25)</f>
        <v>106056330</v>
      </c>
    </row>
    <row r="55" spans="1:5" ht="15">
      <c r="A55" s="11" t="s">
        <v>51</v>
      </c>
      <c r="B55" s="5" t="s">
        <v>52</v>
      </c>
      <c r="C55" s="6">
        <f>SUM('önk.'!C50,PH!C26)</f>
        <v>20622021</v>
      </c>
      <c r="D55" s="6">
        <f>SUM('önk.'!D50,PH!D26)</f>
        <v>0</v>
      </c>
      <c r="E55" s="12">
        <f>SUM('önk.'!E50,PH!E26)</f>
        <v>106056330</v>
      </c>
    </row>
    <row r="56" spans="1:5" ht="15">
      <c r="A56" s="9" t="s">
        <v>53</v>
      </c>
      <c r="B56" s="3" t="s">
        <v>54</v>
      </c>
      <c r="C56" s="4">
        <f>SUM('önk.'!C51,PH!C27,HSZK!C20)</f>
        <v>-20889900</v>
      </c>
      <c r="D56" s="4">
        <f>SUM('önk.'!D51,PH!D27,HSZK!D20)</f>
        <v>0</v>
      </c>
      <c r="E56" s="10">
        <f>SUM('önk.'!E51,PH!E27,HSZK!E20)</f>
        <v>-116251598</v>
      </c>
    </row>
    <row r="57" spans="1:5" ht="15">
      <c r="A57" s="11" t="s">
        <v>55</v>
      </c>
      <c r="B57" s="5" t="s">
        <v>56</v>
      </c>
      <c r="C57" s="4">
        <f>SUM('önk.'!C52,PH!C28,HSZK!C21)</f>
        <v>-20889900</v>
      </c>
      <c r="D57" s="4">
        <f>SUM('önk.'!D52,PH!D28,HSZK!D21)</f>
        <v>0</v>
      </c>
      <c r="E57" s="10">
        <f>SUM('önk.'!E52,PH!E28,HSZK!E21)</f>
        <v>-116251598</v>
      </c>
    </row>
    <row r="58" spans="1:5" ht="15">
      <c r="A58" s="11" t="s">
        <v>57</v>
      </c>
      <c r="B58" s="5" t="s">
        <v>58</v>
      </c>
      <c r="C58" s="6">
        <f>SUM('önk.'!C53,PH!C29,HSZK!C22)</f>
        <v>-267879</v>
      </c>
      <c r="D58" s="6">
        <f>SUM('önk.'!D53,PH!D29,HSZK!D22)</f>
        <v>0</v>
      </c>
      <c r="E58" s="12">
        <f>SUM('önk.'!E53,PH!E29,HSZK!E22)</f>
        <v>-10195268</v>
      </c>
    </row>
    <row r="59" spans="1:5" ht="15">
      <c r="A59" s="9" t="s">
        <v>59</v>
      </c>
      <c r="B59" s="3" t="s">
        <v>60</v>
      </c>
      <c r="C59" s="4">
        <f>SUM('önk.'!C54,PH!C30,HSZK!C23,Könyvtár!C12)</f>
        <v>2177146</v>
      </c>
      <c r="D59" s="4">
        <f>SUM('önk.'!D54,PH!D30,HSZK!D23,Könyvtár!D12)</f>
        <v>0</v>
      </c>
      <c r="E59" s="10">
        <f>SUM('önk.'!E54,PH!E30,HSZK!E23,Könyvtár!E12)</f>
        <v>0</v>
      </c>
    </row>
    <row r="60" spans="1:5" ht="15">
      <c r="A60" s="11" t="s">
        <v>61</v>
      </c>
      <c r="B60" s="5" t="s">
        <v>62</v>
      </c>
      <c r="C60" s="6">
        <f>SUM('önk.'!C55,PH!C32,HSZK!C24,Könyvtár!C13)</f>
        <v>9186545</v>
      </c>
      <c r="D60" s="6">
        <f>SUM('önk.'!D55,PH!D32,HSZK!D24,Könyvtár!D13)</f>
        <v>0</v>
      </c>
      <c r="E60" s="12">
        <f>SUM('önk.'!E55,PH!E32,HSZK!E24,Könyvtár!E13)</f>
        <v>3675951</v>
      </c>
    </row>
    <row r="61" spans="1:5" ht="15">
      <c r="A61" s="11" t="s">
        <v>63</v>
      </c>
      <c r="B61" s="5" t="s">
        <v>64</v>
      </c>
      <c r="C61" s="6">
        <f>SUM('önk.'!C56,PH!C32,HSZK!C25,Könyvtár!C14)</f>
        <v>7785329127</v>
      </c>
      <c r="D61" s="6">
        <f>SUM('önk.'!D56,PH!D32,HSZK!D25,Könyvtár!D14)</f>
        <v>0</v>
      </c>
      <c r="E61" s="12">
        <f>SUM('önk.'!E56,PH!E32,HSZK!E25,Könyvtár!E14)</f>
        <v>7746412706</v>
      </c>
    </row>
    <row r="62" spans="1:5" ht="15">
      <c r="A62" s="9" t="s">
        <v>65</v>
      </c>
      <c r="B62" s="3" t="s">
        <v>66</v>
      </c>
      <c r="C62" s="4">
        <f>SUM('önk.'!C57,HSZK!C26,Könyvtár!C15,PH!C33)</f>
        <v>5836337528</v>
      </c>
      <c r="D62" s="4">
        <f>SUM('önk.'!D57,HSZK!D26,Könyvtár!D15,PH!D33)</f>
        <v>0</v>
      </c>
      <c r="E62" s="10">
        <f>SUM('önk.'!E57,HSZK!E26,Könyvtár!E15,PH!E33)</f>
        <v>5836337528</v>
      </c>
    </row>
    <row r="63" spans="1:5" ht="15">
      <c r="A63" s="9" t="s">
        <v>67</v>
      </c>
      <c r="B63" s="3" t="s">
        <v>68</v>
      </c>
      <c r="C63" s="4">
        <f>SUM('önk.'!C58,HSZK!C27,Könyvtár!C16,PH!C34)</f>
        <v>210917676</v>
      </c>
      <c r="D63" s="4">
        <f>SUM('önk.'!D58,HSZK!D27,Könyvtár!D16,PH!D34)</f>
        <v>0</v>
      </c>
      <c r="E63" s="10">
        <f>SUM('önk.'!E58,HSZK!E27,Könyvtár!E16,PH!E34)</f>
        <v>-152457004</v>
      </c>
    </row>
    <row r="64" spans="1:5" ht="15">
      <c r="A64" s="9" t="s">
        <v>69</v>
      </c>
      <c r="B64" s="3" t="s">
        <v>70</v>
      </c>
      <c r="C64" s="4">
        <f>SUM('önk.'!C59,PH!C35,HSZK!C28,Könyvtár!C17)</f>
        <v>327215014</v>
      </c>
      <c r="D64" s="4">
        <f>SUM('önk.'!D59,PH!D35,HSZK!D28,Könyvtár!D17)</f>
        <v>0</v>
      </c>
      <c r="E64" s="10">
        <f>SUM('önk.'!E59,PH!E35,HSZK!E28,Könyvtár!E17)</f>
        <v>327215014</v>
      </c>
    </row>
    <row r="65" spans="1:5" ht="15">
      <c r="A65" s="11" t="s">
        <v>71</v>
      </c>
      <c r="B65" s="5" t="s">
        <v>72</v>
      </c>
      <c r="C65" s="6">
        <f>SUM('önk.'!C60,PH!C36,HSZK!C29,Könyvtár!C18)</f>
        <v>327215014</v>
      </c>
      <c r="D65" s="6">
        <f>SUM('önk.'!D60,PH!D36,HSZK!D29,Könyvtár!D18)</f>
        <v>0</v>
      </c>
      <c r="E65" s="12">
        <f>SUM('önk.'!E60,PH!E36,HSZK!E29,Könyvtár!E18)</f>
        <v>327215014</v>
      </c>
    </row>
    <row r="66" spans="1:5" ht="15">
      <c r="A66" s="9" t="s">
        <v>73</v>
      </c>
      <c r="B66" s="3" t="s">
        <v>74</v>
      </c>
      <c r="C66" s="4">
        <f>SUM('önk.'!C61,PH!C37,HSZK!C30,Könyvtár!C19)</f>
        <v>970594825</v>
      </c>
      <c r="D66" s="4">
        <f>SUM('önk.'!D61,PH!D37,HSZK!D30,Könyvtár!D19)</f>
        <v>0</v>
      </c>
      <c r="E66" s="10">
        <f>SUM('önk.'!E61,PH!E37,HSZK!E30,Könyvtár!E19)</f>
        <v>1212146575</v>
      </c>
    </row>
    <row r="67" spans="1:5" ht="15">
      <c r="A67" s="9" t="s">
        <v>75</v>
      </c>
      <c r="B67" s="3" t="s">
        <v>76</v>
      </c>
      <c r="C67" s="4">
        <f>SUM('önk.'!C62,PH!C38,HSZK!C31,Könyvtár!C20)</f>
        <v>241551750</v>
      </c>
      <c r="D67" s="4">
        <f>SUM('önk.'!D62,PH!D38,HSZK!D31,Könyvtár!D20)</f>
        <v>0</v>
      </c>
      <c r="E67" s="10">
        <f>SUM('önk.'!E62,PH!E38,HSZK!E31,Könyvtár!E20)</f>
        <v>365379038</v>
      </c>
    </row>
    <row r="68" spans="1:5" ht="15">
      <c r="A68" s="11" t="s">
        <v>77</v>
      </c>
      <c r="B68" s="5" t="s">
        <v>78</v>
      </c>
      <c r="C68" s="6">
        <f>SUM('önk.'!C63,PH!C39,HSZK!C32,Könyvtár!C21)</f>
        <v>7586616793</v>
      </c>
      <c r="D68" s="6">
        <f>SUM('önk.'!D63,PH!D39,HSZK!D32,Könyvtár!D21)</f>
        <v>0</v>
      </c>
      <c r="E68" s="12">
        <f>SUM('önk.'!E63,PH!E39,HSZK!E32,Könyvtár!E21)</f>
        <v>7588621151</v>
      </c>
    </row>
    <row r="69" spans="1:5" ht="15">
      <c r="A69" s="9" t="s">
        <v>79</v>
      </c>
      <c r="B69" s="3" t="s">
        <v>80</v>
      </c>
      <c r="C69" s="4">
        <f>SUM('önk.'!C64,PH!C40,HSZK!C33)</f>
        <v>4331675</v>
      </c>
      <c r="D69" s="4">
        <f>SUM('önk.'!D64,PH!D40,HSZK!D33)</f>
        <v>0</v>
      </c>
      <c r="E69" s="10">
        <f>SUM('önk.'!E64,PH!E40,HSZK!E33)</f>
        <v>0</v>
      </c>
    </row>
    <row r="70" spans="1:5" ht="15">
      <c r="A70" s="9" t="s">
        <v>81</v>
      </c>
      <c r="B70" s="3" t="s">
        <v>82</v>
      </c>
      <c r="C70" s="4">
        <f>SUM('önk.'!C65,PH!C41)</f>
        <v>207690</v>
      </c>
      <c r="D70" s="4">
        <f>SUM('önk.'!D65,PH!D41)</f>
        <v>0</v>
      </c>
      <c r="E70" s="10">
        <f>SUM('önk.'!E65,PH!E41)</f>
        <v>0</v>
      </c>
    </row>
    <row r="71" spans="1:5" ht="15">
      <c r="A71" s="11" t="s">
        <v>83</v>
      </c>
      <c r="B71" s="5" t="s">
        <v>84</v>
      </c>
      <c r="C71" s="6">
        <f>SUM('önk.'!C66,PH!C42,HSZK!C34)</f>
        <v>4539365</v>
      </c>
      <c r="D71" s="6">
        <f>SUM('önk.'!D66,PH!D42,HSZK!D34)</f>
        <v>0</v>
      </c>
      <c r="E71" s="12">
        <f>SUM('önk.'!E66,PH!E42,HSZK!E34)</f>
        <v>0</v>
      </c>
    </row>
    <row r="72" spans="1:5" s="27" customFormat="1" ht="15">
      <c r="A72" s="49" t="s">
        <v>159</v>
      </c>
      <c r="B72" s="36" t="s">
        <v>160</v>
      </c>
      <c r="C72" s="51">
        <f>SUM(PH!C43,HSZK!C35)</f>
        <v>530000</v>
      </c>
      <c r="D72" s="51">
        <f>SUM(PH!D43,HSZK!D35)</f>
        <v>0</v>
      </c>
      <c r="E72" s="52">
        <f>SUM(PH!E43,HSZK!E35)</f>
        <v>724000</v>
      </c>
    </row>
    <row r="73" spans="1:5" ht="15">
      <c r="A73" s="9" t="s">
        <v>85</v>
      </c>
      <c r="B73" s="3" t="s">
        <v>86</v>
      </c>
      <c r="C73" s="4">
        <f>SUM('önk.'!C67,PH!C44,HSZK!C36,Könyvtár!C22)</f>
        <v>13987436</v>
      </c>
      <c r="D73" s="4">
        <f>SUM('önk.'!D67,PH!D44,HSZK!D36,Könyvtár!D22)</f>
        <v>0</v>
      </c>
      <c r="E73" s="10">
        <f>SUM('önk.'!E67,PH!E44,HSZK!E36,Könyvtár!E22)</f>
        <v>92400</v>
      </c>
    </row>
    <row r="74" spans="1:5" ht="15">
      <c r="A74" s="9" t="s">
        <v>87</v>
      </c>
      <c r="B74" s="3" t="s">
        <v>88</v>
      </c>
      <c r="C74" s="4">
        <f>SUM('önk.'!C68,PH!C45)</f>
        <v>1839787</v>
      </c>
      <c r="D74" s="4">
        <f>SUM('önk.'!D68,PH!D45)</f>
        <v>0</v>
      </c>
      <c r="E74" s="10">
        <f>SUM('önk.'!E68,PH!E45)</f>
        <v>0</v>
      </c>
    </row>
    <row r="75" spans="1:5" ht="30">
      <c r="A75" s="9" t="s">
        <v>151</v>
      </c>
      <c r="B75" s="3" t="s">
        <v>152</v>
      </c>
      <c r="C75" s="4">
        <f>SUM('önk.'!C69)</f>
        <v>14330963</v>
      </c>
      <c r="D75" s="4">
        <f>SUM('önk.'!D69)</f>
        <v>0</v>
      </c>
      <c r="E75" s="10">
        <f>SUM('önk.'!E69)</f>
        <v>10408122</v>
      </c>
    </row>
    <row r="76" spans="1:5" ht="30">
      <c r="A76" s="9" t="s">
        <v>153</v>
      </c>
      <c r="B76" s="3" t="s">
        <v>154</v>
      </c>
      <c r="C76" s="4">
        <f>SUM('önk.'!C70)</f>
        <v>14330963</v>
      </c>
      <c r="D76" s="4">
        <f>SUM('önk.'!D70)</f>
        <v>0</v>
      </c>
      <c r="E76" s="10">
        <f>SUM('önk.'!E70)</f>
        <v>10408122</v>
      </c>
    </row>
    <row r="77" spans="1:5" ht="15">
      <c r="A77" s="11" t="s">
        <v>89</v>
      </c>
      <c r="B77" s="5" t="s">
        <v>90</v>
      </c>
      <c r="C77" s="6">
        <f>SUM('önk.'!C71,PH!C46,HSZK!C37,Könyvtár!C23)</f>
        <v>30688186</v>
      </c>
      <c r="D77" s="6">
        <f>SUM('önk.'!D71,PH!D46,HSZK!D37,Könyvtár!D23)</f>
        <v>0</v>
      </c>
      <c r="E77" s="12">
        <f>SUM('önk.'!E71,PH!E46,HSZK!E37,Könyvtár!E23)</f>
        <v>11224522</v>
      </c>
    </row>
    <row r="78" spans="1:5" ht="15">
      <c r="A78" s="9" t="s">
        <v>91</v>
      </c>
      <c r="B78" s="3" t="s">
        <v>92</v>
      </c>
      <c r="C78" s="4">
        <f>SUM('önk.'!C72,PH!C47,HSZK!C38)</f>
        <v>87077788</v>
      </c>
      <c r="D78" s="4">
        <f>SUM('önk.'!D72,PH!D47,HSZK!D38)</f>
        <v>0</v>
      </c>
      <c r="E78" s="10">
        <f>SUM('önk.'!E72,PH!E47,HSZK!E38)</f>
        <v>69423173</v>
      </c>
    </row>
    <row r="79" spans="1:5" ht="15">
      <c r="A79" s="9" t="s">
        <v>155</v>
      </c>
      <c r="B79" s="3" t="s">
        <v>156</v>
      </c>
      <c r="C79" s="4">
        <f>SUM('önk.'!C73)</f>
        <v>9428694</v>
      </c>
      <c r="D79" s="4">
        <f>SUM('önk.'!D73)</f>
        <v>0</v>
      </c>
      <c r="E79" s="10">
        <f>SUM('önk.'!E73)</f>
        <v>406988</v>
      </c>
    </row>
    <row r="80" spans="1:5" ht="15">
      <c r="A80" s="9" t="s">
        <v>157</v>
      </c>
      <c r="B80" s="3" t="s">
        <v>158</v>
      </c>
      <c r="C80" s="4">
        <f>SUM('önk.'!C74)</f>
        <v>16305248</v>
      </c>
      <c r="D80" s="4">
        <f>SUM('önk.'!D74)</f>
        <v>0</v>
      </c>
      <c r="E80" s="10">
        <f>SUM('önk.'!E74)</f>
        <v>21327506</v>
      </c>
    </row>
    <row r="81" spans="1:5" ht="15">
      <c r="A81" s="11" t="s">
        <v>93</v>
      </c>
      <c r="B81" s="5" t="s">
        <v>94</v>
      </c>
      <c r="C81" s="6">
        <f>SUM('önk.'!C75,PH!C48,HSZK!C39)</f>
        <v>112811730</v>
      </c>
      <c r="D81" s="6">
        <f>SUM('önk.'!D75,PH!D48,HSZK!D39)</f>
        <v>0</v>
      </c>
      <c r="E81" s="12">
        <f>SUM('önk.'!E75,PH!E48,HSZK!E39)</f>
        <v>91157667</v>
      </c>
    </row>
    <row r="82" spans="1:5" ht="15">
      <c r="A82" s="11" t="s">
        <v>95</v>
      </c>
      <c r="B82" s="5" t="s">
        <v>96</v>
      </c>
      <c r="C82" s="6">
        <f>SUM('önk.'!C76,PH!C49,HSZK!C40,Könyvtár!C24)</f>
        <v>148039281</v>
      </c>
      <c r="D82" s="6">
        <f>SUM('önk.'!D76,PH!D49,HSZK!D40,Könyvtár!D24)</f>
        <v>0</v>
      </c>
      <c r="E82" s="12">
        <f>SUM('önk.'!E76,PH!E49,HSZK!E40,Könyvtár!E24)</f>
        <v>102382189</v>
      </c>
    </row>
    <row r="83" spans="1:5" ht="15">
      <c r="A83" s="9" t="s">
        <v>97</v>
      </c>
      <c r="B83" s="3" t="s">
        <v>98</v>
      </c>
      <c r="C83" s="4">
        <f>SUM('önk.'!C77,PH!C50,HSZK!C41,Könyvtár!C25)</f>
        <v>50673053</v>
      </c>
      <c r="D83" s="4">
        <f>SUM('önk.'!D77,PH!D50,HSZK!D41,Könyvtár!D25)</f>
        <v>0</v>
      </c>
      <c r="E83" s="10">
        <f>SUM('önk.'!E77,PH!E50,HSZK!E41,Könyvtár!E25)</f>
        <v>55409366</v>
      </c>
    </row>
    <row r="84" spans="1:5" ht="15">
      <c r="A84" s="11" t="s">
        <v>99</v>
      </c>
      <c r="B84" s="5" t="s">
        <v>100</v>
      </c>
      <c r="C84" s="6">
        <f>SUM('önk.'!C78,PH!C51,HSZK!C42,Könyvtár!C26)</f>
        <v>50673053</v>
      </c>
      <c r="D84" s="6">
        <f>SUM('önk.'!D78,PH!D51,HSZK!D42,Könyvtár!D26)</f>
        <v>0</v>
      </c>
      <c r="E84" s="12">
        <f>SUM('önk.'!E78,PH!E51,HSZK!E42,Könyvtár!E26)</f>
        <v>55409366</v>
      </c>
    </row>
    <row r="85" spans="1:5" ht="15.75" thickBot="1">
      <c r="A85" s="13" t="s">
        <v>101</v>
      </c>
      <c r="B85" s="14" t="s">
        <v>102</v>
      </c>
      <c r="C85" s="15">
        <f>SUM('önk.'!C79,PH!C52,HSZK!C43,Könyvtár!C27)</f>
        <v>7785329127</v>
      </c>
      <c r="D85" s="15">
        <f>SUM('önk.'!D79,PH!D52,HSZK!D43,Könyvtár!D27)</f>
        <v>0</v>
      </c>
      <c r="E85" s="16">
        <f>SUM('önk.'!E79,PH!E52,HSZK!E43,Könyvtár!E27)</f>
        <v>7746412706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64">
      <selection activeCell="B45" sqref="B45"/>
    </sheetView>
  </sheetViews>
  <sheetFormatPr defaultColWidth="9.140625" defaultRowHeight="15"/>
  <cols>
    <col min="1" max="1" width="4.00390625" style="27" bestFit="1" customWidth="1"/>
    <col min="2" max="2" width="70.57421875" style="27" customWidth="1"/>
    <col min="3" max="3" width="12.7109375" style="27" bestFit="1" customWidth="1"/>
    <col min="4" max="4" width="17.00390625" style="27" customWidth="1"/>
    <col min="5" max="5" width="13.421875" style="27" bestFit="1" customWidth="1"/>
    <col min="6" max="16384" width="9.140625" style="27" customWidth="1"/>
  </cols>
  <sheetData>
    <row r="1" spans="1:5" s="23" customFormat="1" ht="15">
      <c r="A1" s="47" t="s">
        <v>0</v>
      </c>
      <c r="B1" s="29" t="s">
        <v>1</v>
      </c>
      <c r="C1" s="29" t="s">
        <v>2</v>
      </c>
      <c r="D1" s="29" t="s">
        <v>3</v>
      </c>
      <c r="E1" s="48" t="s">
        <v>4</v>
      </c>
    </row>
    <row r="2" spans="1:5" ht="15">
      <c r="A2" s="49">
        <v>1</v>
      </c>
      <c r="B2" s="33">
        <v>2</v>
      </c>
      <c r="C2" s="33">
        <v>3</v>
      </c>
      <c r="D2" s="33">
        <v>4</v>
      </c>
      <c r="E2" s="50">
        <v>5</v>
      </c>
    </row>
    <row r="3" spans="1:5" ht="15">
      <c r="A3" s="49" t="s">
        <v>5</v>
      </c>
      <c r="B3" s="36" t="s">
        <v>6</v>
      </c>
      <c r="C3" s="51">
        <v>105783447</v>
      </c>
      <c r="D3" s="51">
        <v>0</v>
      </c>
      <c r="E3" s="52">
        <v>86461396</v>
      </c>
    </row>
    <row r="4" spans="1:5" ht="15">
      <c r="A4" s="53" t="s">
        <v>7</v>
      </c>
      <c r="B4" s="40" t="s">
        <v>8</v>
      </c>
      <c r="C4" s="54">
        <v>105783447</v>
      </c>
      <c r="D4" s="54">
        <v>0</v>
      </c>
      <c r="E4" s="55">
        <v>86461396</v>
      </c>
    </row>
    <row r="5" spans="1:5" ht="15">
      <c r="A5" s="49" t="s">
        <v>103</v>
      </c>
      <c r="B5" s="36" t="s">
        <v>104</v>
      </c>
      <c r="C5" s="51">
        <v>6538419927</v>
      </c>
      <c r="D5" s="51">
        <v>0</v>
      </c>
      <c r="E5" s="52">
        <v>6325108844</v>
      </c>
    </row>
    <row r="6" spans="1:5" ht="15">
      <c r="A6" s="49" t="s">
        <v>9</v>
      </c>
      <c r="B6" s="36" t="s">
        <v>10</v>
      </c>
      <c r="C6" s="51">
        <v>41048152</v>
      </c>
      <c r="D6" s="51">
        <v>0</v>
      </c>
      <c r="E6" s="52">
        <v>51900602</v>
      </c>
    </row>
    <row r="7" spans="1:5" ht="15">
      <c r="A7" s="49" t="s">
        <v>163</v>
      </c>
      <c r="B7" s="36" t="s">
        <v>164</v>
      </c>
      <c r="C7" s="51">
        <v>0</v>
      </c>
      <c r="D7" s="51">
        <v>0</v>
      </c>
      <c r="E7" s="52">
        <v>150038830</v>
      </c>
    </row>
    <row r="8" spans="1:5" ht="15">
      <c r="A8" s="53" t="s">
        <v>11</v>
      </c>
      <c r="B8" s="40" t="s">
        <v>12</v>
      </c>
      <c r="C8" s="54">
        <v>6579468079</v>
      </c>
      <c r="D8" s="54">
        <v>0</v>
      </c>
      <c r="E8" s="55">
        <v>6527048276</v>
      </c>
    </row>
    <row r="9" spans="1:5" ht="15">
      <c r="A9" s="49" t="s">
        <v>105</v>
      </c>
      <c r="B9" s="36" t="s">
        <v>106</v>
      </c>
      <c r="C9" s="51">
        <v>14000000</v>
      </c>
      <c r="D9" s="51">
        <v>0</v>
      </c>
      <c r="E9" s="52">
        <v>14000000</v>
      </c>
    </row>
    <row r="10" spans="1:5" ht="15">
      <c r="A10" s="49" t="s">
        <v>107</v>
      </c>
      <c r="B10" s="36" t="s">
        <v>108</v>
      </c>
      <c r="C10" s="51">
        <v>14000000</v>
      </c>
      <c r="D10" s="51">
        <v>0</v>
      </c>
      <c r="E10" s="52">
        <v>14000000</v>
      </c>
    </row>
    <row r="11" spans="1:5" ht="15">
      <c r="A11" s="53" t="s">
        <v>109</v>
      </c>
      <c r="B11" s="40" t="s">
        <v>110</v>
      </c>
      <c r="C11" s="54">
        <v>14000000</v>
      </c>
      <c r="D11" s="54">
        <v>0</v>
      </c>
      <c r="E11" s="55">
        <v>14000000</v>
      </c>
    </row>
    <row r="12" spans="1:5" ht="15">
      <c r="A12" s="53" t="s">
        <v>13</v>
      </c>
      <c r="B12" s="40" t="s">
        <v>14</v>
      </c>
      <c r="C12" s="54">
        <v>6699251526</v>
      </c>
      <c r="D12" s="54">
        <v>0</v>
      </c>
      <c r="E12" s="55">
        <v>6627509672</v>
      </c>
    </row>
    <row r="13" spans="1:5" ht="15">
      <c r="A13" s="49" t="s">
        <v>115</v>
      </c>
      <c r="B13" s="36" t="s">
        <v>116</v>
      </c>
      <c r="C13" s="51">
        <v>300000000</v>
      </c>
      <c r="D13" s="51">
        <v>0</v>
      </c>
      <c r="E13" s="52">
        <v>300000000</v>
      </c>
    </row>
    <row r="14" spans="1:5" ht="15">
      <c r="A14" s="49" t="s">
        <v>117</v>
      </c>
      <c r="B14" s="36" t="s">
        <v>118</v>
      </c>
      <c r="C14" s="51">
        <v>300000000</v>
      </c>
      <c r="D14" s="51">
        <v>0</v>
      </c>
      <c r="E14" s="52">
        <v>300000000</v>
      </c>
    </row>
    <row r="15" spans="1:5" ht="15">
      <c r="A15" s="53" t="s">
        <v>119</v>
      </c>
      <c r="B15" s="40" t="s">
        <v>120</v>
      </c>
      <c r="C15" s="54">
        <v>300000000</v>
      </c>
      <c r="D15" s="54">
        <v>0</v>
      </c>
      <c r="E15" s="55">
        <v>300000000</v>
      </c>
    </row>
    <row r="16" spans="1:5" ht="15">
      <c r="A16" s="53" t="s">
        <v>121</v>
      </c>
      <c r="B16" s="40" t="s">
        <v>122</v>
      </c>
      <c r="C16" s="54">
        <v>300000000</v>
      </c>
      <c r="D16" s="54">
        <v>0</v>
      </c>
      <c r="E16" s="55">
        <v>300000000</v>
      </c>
    </row>
    <row r="17" spans="1:5" ht="15">
      <c r="A17" s="49" t="s">
        <v>15</v>
      </c>
      <c r="B17" s="36" t="s">
        <v>16</v>
      </c>
      <c r="C17" s="51">
        <v>165940</v>
      </c>
      <c r="D17" s="51">
        <v>0</v>
      </c>
      <c r="E17" s="52">
        <v>150105</v>
      </c>
    </row>
    <row r="18" spans="1:5" ht="15">
      <c r="A18" s="53" t="s">
        <v>17</v>
      </c>
      <c r="B18" s="40" t="s">
        <v>18</v>
      </c>
      <c r="C18" s="54">
        <v>165940</v>
      </c>
      <c r="D18" s="54">
        <v>0</v>
      </c>
      <c r="E18" s="55">
        <v>150105</v>
      </c>
    </row>
    <row r="19" spans="1:5" ht="15">
      <c r="A19" s="49" t="s">
        <v>19</v>
      </c>
      <c r="B19" s="36" t="s">
        <v>20</v>
      </c>
      <c r="C19" s="51">
        <v>345480361</v>
      </c>
      <c r="D19" s="51">
        <v>0</v>
      </c>
      <c r="E19" s="52">
        <v>478992374</v>
      </c>
    </row>
    <row r="20" spans="1:5" ht="15">
      <c r="A20" s="53" t="s">
        <v>21</v>
      </c>
      <c r="B20" s="40" t="s">
        <v>22</v>
      </c>
      <c r="C20" s="54">
        <v>345480361</v>
      </c>
      <c r="D20" s="54">
        <v>0</v>
      </c>
      <c r="E20" s="55">
        <v>478992374</v>
      </c>
    </row>
    <row r="21" spans="1:5" ht="15">
      <c r="A21" s="53" t="s">
        <v>23</v>
      </c>
      <c r="B21" s="40" t="s">
        <v>24</v>
      </c>
      <c r="C21" s="54">
        <v>345646301</v>
      </c>
      <c r="D21" s="54">
        <v>0</v>
      </c>
      <c r="E21" s="55">
        <v>479142479</v>
      </c>
    </row>
    <row r="22" spans="1:5" ht="15">
      <c r="A22" s="49" t="s">
        <v>123</v>
      </c>
      <c r="B22" s="36" t="s">
        <v>124</v>
      </c>
      <c r="C22" s="51">
        <v>130306836</v>
      </c>
      <c r="D22" s="51">
        <v>0</v>
      </c>
      <c r="E22" s="52">
        <v>41820698</v>
      </c>
    </row>
    <row r="23" spans="1:5" ht="15">
      <c r="A23" s="49" t="s">
        <v>125</v>
      </c>
      <c r="B23" s="36" t="s">
        <v>126</v>
      </c>
      <c r="C23" s="51">
        <v>18425977</v>
      </c>
      <c r="D23" s="51">
        <v>0</v>
      </c>
      <c r="E23" s="52">
        <v>7396020</v>
      </c>
    </row>
    <row r="24" spans="1:5" ht="15">
      <c r="A24" s="49" t="s">
        <v>127</v>
      </c>
      <c r="B24" s="36" t="s">
        <v>128</v>
      </c>
      <c r="C24" s="51">
        <v>57297057</v>
      </c>
      <c r="D24" s="51">
        <v>0</v>
      </c>
      <c r="E24" s="52">
        <v>20022012</v>
      </c>
    </row>
    <row r="25" spans="1:5" ht="15">
      <c r="A25" s="49" t="s">
        <v>129</v>
      </c>
      <c r="B25" s="36" t="s">
        <v>130</v>
      </c>
      <c r="C25" s="51">
        <v>54583802</v>
      </c>
      <c r="D25" s="51">
        <v>0</v>
      </c>
      <c r="E25" s="52">
        <v>14402666</v>
      </c>
    </row>
    <row r="26" spans="1:5" ht="15">
      <c r="A26" s="49" t="s">
        <v>25</v>
      </c>
      <c r="B26" s="36" t="s">
        <v>26</v>
      </c>
      <c r="C26" s="51">
        <v>19341878</v>
      </c>
      <c r="D26" s="51">
        <v>0</v>
      </c>
      <c r="E26" s="52">
        <v>14752128</v>
      </c>
    </row>
    <row r="27" spans="1:5" ht="15">
      <c r="A27" s="49" t="s">
        <v>27</v>
      </c>
      <c r="B27" s="36" t="s">
        <v>28</v>
      </c>
      <c r="C27" s="51">
        <v>397291</v>
      </c>
      <c r="D27" s="51">
        <v>0</v>
      </c>
      <c r="E27" s="52">
        <v>518167</v>
      </c>
    </row>
    <row r="28" spans="1:5" ht="15">
      <c r="A28" s="49" t="s">
        <v>131</v>
      </c>
      <c r="B28" s="36" t="s">
        <v>132</v>
      </c>
      <c r="C28" s="51">
        <v>1271340</v>
      </c>
      <c r="D28" s="51">
        <v>0</v>
      </c>
      <c r="E28" s="52">
        <v>3875607</v>
      </c>
    </row>
    <row r="29" spans="1:5" ht="15">
      <c r="A29" s="49" t="s">
        <v>133</v>
      </c>
      <c r="B29" s="36" t="s">
        <v>134</v>
      </c>
      <c r="C29" s="51">
        <v>9792624</v>
      </c>
      <c r="D29" s="51">
        <v>0</v>
      </c>
      <c r="E29" s="52">
        <v>3768145</v>
      </c>
    </row>
    <row r="30" spans="1:5" ht="15">
      <c r="A30" s="49" t="s">
        <v>29</v>
      </c>
      <c r="B30" s="36" t="s">
        <v>30</v>
      </c>
      <c r="C30" s="51">
        <v>3716837</v>
      </c>
      <c r="D30" s="51">
        <v>0</v>
      </c>
      <c r="E30" s="52">
        <v>2257510</v>
      </c>
    </row>
    <row r="31" spans="1:5" ht="15">
      <c r="A31" s="49" t="s">
        <v>135</v>
      </c>
      <c r="B31" s="36" t="s">
        <v>136</v>
      </c>
      <c r="C31" s="51">
        <v>4163786</v>
      </c>
      <c r="D31" s="51">
        <v>0</v>
      </c>
      <c r="E31" s="52">
        <v>4332699</v>
      </c>
    </row>
    <row r="32" spans="1:5" ht="15">
      <c r="A32" s="49" t="s">
        <v>137</v>
      </c>
      <c r="B32" s="36" t="s">
        <v>138</v>
      </c>
      <c r="C32" s="51">
        <v>5489996</v>
      </c>
      <c r="D32" s="51">
        <v>0</v>
      </c>
      <c r="E32" s="52">
        <v>246952859</v>
      </c>
    </row>
    <row r="33" spans="1:5" ht="15">
      <c r="A33" s="49" t="s">
        <v>139</v>
      </c>
      <c r="B33" s="36" t="s">
        <v>140</v>
      </c>
      <c r="C33" s="51">
        <v>5489996</v>
      </c>
      <c r="D33" s="51">
        <v>0</v>
      </c>
      <c r="E33" s="52">
        <v>3066999</v>
      </c>
    </row>
    <row r="34" spans="1:5" ht="15">
      <c r="A34" s="53" t="s">
        <v>31</v>
      </c>
      <c r="B34" s="40" t="s">
        <v>32</v>
      </c>
      <c r="C34" s="54">
        <v>155138710</v>
      </c>
      <c r="D34" s="54">
        <v>0</v>
      </c>
      <c r="E34" s="55">
        <v>303525685</v>
      </c>
    </row>
    <row r="35" spans="1:5" ht="15">
      <c r="A35" s="49" t="s">
        <v>33</v>
      </c>
      <c r="B35" s="36" t="s">
        <v>34</v>
      </c>
      <c r="C35" s="51">
        <v>4274469</v>
      </c>
      <c r="D35" s="51">
        <v>0</v>
      </c>
      <c r="E35" s="52">
        <v>3595717</v>
      </c>
    </row>
    <row r="36" spans="1:5" ht="15">
      <c r="A36" s="49" t="s">
        <v>35</v>
      </c>
      <c r="B36" s="36" t="s">
        <v>36</v>
      </c>
      <c r="C36" s="51">
        <v>491719</v>
      </c>
      <c r="D36" s="51">
        <v>0</v>
      </c>
      <c r="E36" s="52">
        <v>131665</v>
      </c>
    </row>
    <row r="37" spans="1:5" ht="15">
      <c r="A37" s="49" t="s">
        <v>141</v>
      </c>
      <c r="B37" s="36" t="s">
        <v>142</v>
      </c>
      <c r="C37" s="51">
        <v>1171222</v>
      </c>
      <c r="D37" s="51">
        <v>0</v>
      </c>
      <c r="E37" s="52">
        <v>0</v>
      </c>
    </row>
    <row r="38" spans="1:5" ht="15">
      <c r="A38" s="49" t="s">
        <v>143</v>
      </c>
      <c r="B38" s="36" t="s">
        <v>144</v>
      </c>
      <c r="C38" s="51">
        <v>1710229</v>
      </c>
      <c r="D38" s="51">
        <v>0</v>
      </c>
      <c r="E38" s="52">
        <v>1756347</v>
      </c>
    </row>
    <row r="39" spans="1:5" ht="15">
      <c r="A39" s="49" t="s">
        <v>37</v>
      </c>
      <c r="B39" s="36" t="s">
        <v>38</v>
      </c>
      <c r="C39" s="51">
        <v>901299</v>
      </c>
      <c r="D39" s="51">
        <v>0</v>
      </c>
      <c r="E39" s="52">
        <v>740720</v>
      </c>
    </row>
    <row r="40" spans="1:5" ht="15">
      <c r="A40" s="49" t="s">
        <v>165</v>
      </c>
      <c r="B40" s="36" t="s">
        <v>166</v>
      </c>
      <c r="C40" s="51">
        <v>0</v>
      </c>
      <c r="D40" s="51">
        <v>0</v>
      </c>
      <c r="E40" s="52">
        <v>966985</v>
      </c>
    </row>
    <row r="41" spans="1:5" ht="15">
      <c r="A41" s="49" t="s">
        <v>145</v>
      </c>
      <c r="B41" s="36" t="s">
        <v>146</v>
      </c>
      <c r="C41" s="51">
        <v>263642825</v>
      </c>
      <c r="D41" s="51">
        <v>0</v>
      </c>
      <c r="E41" s="52">
        <v>4482194</v>
      </c>
    </row>
    <row r="42" spans="1:5" ht="15">
      <c r="A42" s="49" t="s">
        <v>147</v>
      </c>
      <c r="B42" s="36" t="s">
        <v>148</v>
      </c>
      <c r="C42" s="51">
        <v>2425000</v>
      </c>
      <c r="D42" s="51">
        <v>0</v>
      </c>
      <c r="E42" s="52">
        <v>4482194</v>
      </c>
    </row>
    <row r="43" spans="1:5" ht="15">
      <c r="A43" s="53" t="s">
        <v>39</v>
      </c>
      <c r="B43" s="40" t="s">
        <v>40</v>
      </c>
      <c r="C43" s="54">
        <v>267917294</v>
      </c>
      <c r="D43" s="54">
        <v>0</v>
      </c>
      <c r="E43" s="55">
        <v>8077911</v>
      </c>
    </row>
    <row r="44" spans="1:5" ht="15">
      <c r="A44" s="49" t="s">
        <v>41</v>
      </c>
      <c r="B44" s="36" t="s">
        <v>42</v>
      </c>
      <c r="C44" s="51">
        <v>1086541</v>
      </c>
      <c r="D44" s="51">
        <v>0</v>
      </c>
      <c r="E44" s="52">
        <v>31426421</v>
      </c>
    </row>
    <row r="45" spans="1:5" ht="15">
      <c r="A45" s="49" t="s">
        <v>149</v>
      </c>
      <c r="B45" s="36" t="s">
        <v>150</v>
      </c>
      <c r="C45" s="51">
        <v>0</v>
      </c>
      <c r="D45" s="51">
        <v>0</v>
      </c>
      <c r="E45" s="52">
        <v>31426421</v>
      </c>
    </row>
    <row r="46" spans="1:5" ht="15">
      <c r="A46" s="49" t="s">
        <v>43</v>
      </c>
      <c r="B46" s="36" t="s">
        <v>44</v>
      </c>
      <c r="C46" s="51">
        <v>1086541</v>
      </c>
      <c r="D46" s="51">
        <v>0</v>
      </c>
      <c r="E46" s="52">
        <v>0</v>
      </c>
    </row>
    <row r="47" spans="1:5" ht="15">
      <c r="A47" s="53" t="s">
        <v>45</v>
      </c>
      <c r="B47" s="40" t="s">
        <v>46</v>
      </c>
      <c r="C47" s="54">
        <v>1086541</v>
      </c>
      <c r="D47" s="54">
        <v>0</v>
      </c>
      <c r="E47" s="55">
        <v>31426421</v>
      </c>
    </row>
    <row r="48" spans="1:5" ht="15">
      <c r="A48" s="53" t="s">
        <v>47</v>
      </c>
      <c r="B48" s="40" t="s">
        <v>48</v>
      </c>
      <c r="C48" s="54">
        <v>424142545</v>
      </c>
      <c r="D48" s="54">
        <v>0</v>
      </c>
      <c r="E48" s="55">
        <v>343030017</v>
      </c>
    </row>
    <row r="49" spans="1:5" ht="15">
      <c r="A49" s="49" t="s">
        <v>49</v>
      </c>
      <c r="B49" s="36" t="s">
        <v>50</v>
      </c>
      <c r="C49" s="51">
        <v>20019295</v>
      </c>
      <c r="D49" s="51">
        <v>0</v>
      </c>
      <c r="E49" s="52">
        <v>104995608</v>
      </c>
    </row>
    <row r="50" spans="1:5" ht="15">
      <c r="A50" s="53" t="s">
        <v>51</v>
      </c>
      <c r="B50" s="40" t="s">
        <v>52</v>
      </c>
      <c r="C50" s="54">
        <v>20019295</v>
      </c>
      <c r="D50" s="54">
        <v>0</v>
      </c>
      <c r="E50" s="55">
        <v>104995608</v>
      </c>
    </row>
    <row r="51" spans="1:5" ht="15">
      <c r="A51" s="49" t="s">
        <v>53</v>
      </c>
      <c r="B51" s="36" t="s">
        <v>54</v>
      </c>
      <c r="C51" s="51">
        <v>-20275844</v>
      </c>
      <c r="D51" s="51">
        <v>0</v>
      </c>
      <c r="E51" s="52">
        <v>-115188608</v>
      </c>
    </row>
    <row r="52" spans="1:5" ht="15">
      <c r="A52" s="53" t="s">
        <v>55</v>
      </c>
      <c r="B52" s="40" t="s">
        <v>56</v>
      </c>
      <c r="C52" s="54">
        <v>-20275844</v>
      </c>
      <c r="D52" s="54">
        <v>0</v>
      </c>
      <c r="E52" s="55">
        <v>-115188608</v>
      </c>
    </row>
    <row r="53" spans="1:5" ht="15">
      <c r="A53" s="53" t="s">
        <v>57</v>
      </c>
      <c r="B53" s="40" t="s">
        <v>58</v>
      </c>
      <c r="C53" s="54">
        <v>-256549</v>
      </c>
      <c r="D53" s="54">
        <v>0</v>
      </c>
      <c r="E53" s="55">
        <v>-10193000</v>
      </c>
    </row>
    <row r="54" spans="1:5" ht="15">
      <c r="A54" s="49" t="s">
        <v>59</v>
      </c>
      <c r="B54" s="36" t="s">
        <v>60</v>
      </c>
      <c r="C54" s="51">
        <v>1062975</v>
      </c>
      <c r="D54" s="51">
        <v>0</v>
      </c>
      <c r="E54" s="52">
        <v>0</v>
      </c>
    </row>
    <row r="55" spans="1:5" ht="15">
      <c r="A55" s="53" t="s">
        <v>61</v>
      </c>
      <c r="B55" s="40" t="s">
        <v>62</v>
      </c>
      <c r="C55" s="54">
        <v>1062975</v>
      </c>
      <c r="D55" s="54">
        <v>0</v>
      </c>
      <c r="E55" s="55">
        <v>0</v>
      </c>
    </row>
    <row r="56" spans="1:5" ht="15">
      <c r="A56" s="53" t="s">
        <v>63</v>
      </c>
      <c r="B56" s="40" t="s">
        <v>64</v>
      </c>
      <c r="C56" s="54">
        <v>7769846798</v>
      </c>
      <c r="D56" s="54">
        <v>0</v>
      </c>
      <c r="E56" s="55">
        <v>7739489168</v>
      </c>
    </row>
    <row r="57" spans="1:5" ht="15">
      <c r="A57" s="49" t="s">
        <v>65</v>
      </c>
      <c r="B57" s="36" t="s">
        <v>66</v>
      </c>
      <c r="C57" s="51">
        <v>5287059229</v>
      </c>
      <c r="D57" s="51">
        <v>0</v>
      </c>
      <c r="E57" s="52">
        <v>5287059229</v>
      </c>
    </row>
    <row r="58" spans="1:5" ht="15">
      <c r="A58" s="49" t="s">
        <v>67</v>
      </c>
      <c r="B58" s="36" t="s">
        <v>68</v>
      </c>
      <c r="C58" s="51">
        <v>703835847</v>
      </c>
      <c r="D58" s="51">
        <v>0</v>
      </c>
      <c r="E58" s="52">
        <v>340461167</v>
      </c>
    </row>
    <row r="59" spans="1:5" ht="15">
      <c r="A59" s="49" t="s">
        <v>69</v>
      </c>
      <c r="B59" s="36" t="s">
        <v>70</v>
      </c>
      <c r="C59" s="51">
        <v>326010802</v>
      </c>
      <c r="D59" s="51">
        <v>0</v>
      </c>
      <c r="E59" s="52">
        <v>326010802</v>
      </c>
    </row>
    <row r="60" spans="1:5" ht="15">
      <c r="A60" s="53" t="s">
        <v>71</v>
      </c>
      <c r="B60" s="40" t="s">
        <v>72</v>
      </c>
      <c r="C60" s="54">
        <v>326010802</v>
      </c>
      <c r="D60" s="54">
        <v>0</v>
      </c>
      <c r="E60" s="55">
        <v>326010802</v>
      </c>
    </row>
    <row r="61" spans="1:5" ht="15">
      <c r="A61" s="49" t="s">
        <v>73</v>
      </c>
      <c r="B61" s="36" t="s">
        <v>74</v>
      </c>
      <c r="C61" s="51">
        <v>1030050696</v>
      </c>
      <c r="D61" s="51">
        <v>0</v>
      </c>
      <c r="E61" s="52">
        <v>1303856268</v>
      </c>
    </row>
    <row r="62" spans="1:5" ht="15">
      <c r="A62" s="49" t="s">
        <v>75</v>
      </c>
      <c r="B62" s="36" t="s">
        <v>76</v>
      </c>
      <c r="C62" s="51">
        <v>273805572</v>
      </c>
      <c r="D62" s="51">
        <v>0</v>
      </c>
      <c r="E62" s="52">
        <v>373416484</v>
      </c>
    </row>
    <row r="63" spans="1:5" ht="15">
      <c r="A63" s="53" t="s">
        <v>77</v>
      </c>
      <c r="B63" s="40" t="s">
        <v>78</v>
      </c>
      <c r="C63" s="54">
        <v>7620762146</v>
      </c>
      <c r="D63" s="54">
        <v>0</v>
      </c>
      <c r="E63" s="55">
        <v>7630803950</v>
      </c>
    </row>
    <row r="64" spans="1:5" ht="15">
      <c r="A64" s="49" t="s">
        <v>79</v>
      </c>
      <c r="B64" s="36" t="s">
        <v>80</v>
      </c>
      <c r="C64" s="51">
        <v>4300378</v>
      </c>
      <c r="D64" s="51">
        <v>0</v>
      </c>
      <c r="E64" s="52">
        <v>0</v>
      </c>
    </row>
    <row r="65" spans="1:5" ht="15">
      <c r="A65" s="49" t="s">
        <v>81</v>
      </c>
      <c r="B65" s="36" t="s">
        <v>82</v>
      </c>
      <c r="C65" s="51">
        <v>133350</v>
      </c>
      <c r="D65" s="51">
        <v>0</v>
      </c>
      <c r="E65" s="52">
        <v>0</v>
      </c>
    </row>
    <row r="66" spans="1:5" ht="15">
      <c r="A66" s="53" t="s">
        <v>83</v>
      </c>
      <c r="B66" s="40" t="s">
        <v>84</v>
      </c>
      <c r="C66" s="54">
        <v>4433728</v>
      </c>
      <c r="D66" s="54">
        <v>0</v>
      </c>
      <c r="E66" s="55">
        <v>0</v>
      </c>
    </row>
    <row r="67" spans="1:5" ht="15">
      <c r="A67" s="49" t="s">
        <v>85</v>
      </c>
      <c r="B67" s="36" t="s">
        <v>86</v>
      </c>
      <c r="C67" s="51">
        <v>11314294</v>
      </c>
      <c r="D67" s="51">
        <v>0</v>
      </c>
      <c r="E67" s="52">
        <v>92400</v>
      </c>
    </row>
    <row r="68" spans="1:5" ht="15">
      <c r="A68" s="49" t="s">
        <v>87</v>
      </c>
      <c r="B68" s="36" t="s">
        <v>88</v>
      </c>
      <c r="C68" s="51">
        <v>622825</v>
      </c>
      <c r="D68" s="51">
        <v>0</v>
      </c>
      <c r="E68" s="52">
        <v>0</v>
      </c>
    </row>
    <row r="69" spans="1:5" ht="15">
      <c r="A69" s="49" t="s">
        <v>151</v>
      </c>
      <c r="B69" s="36" t="s">
        <v>152</v>
      </c>
      <c r="C69" s="51">
        <v>14330963</v>
      </c>
      <c r="D69" s="51">
        <v>0</v>
      </c>
      <c r="E69" s="52">
        <v>10408122</v>
      </c>
    </row>
    <row r="70" spans="1:5" ht="15">
      <c r="A70" s="49" t="s">
        <v>153</v>
      </c>
      <c r="B70" s="36" t="s">
        <v>154</v>
      </c>
      <c r="C70" s="51">
        <v>14330963</v>
      </c>
      <c r="D70" s="51">
        <v>0</v>
      </c>
      <c r="E70" s="52">
        <v>10408122</v>
      </c>
    </row>
    <row r="71" spans="1:5" ht="15">
      <c r="A71" s="53" t="s">
        <v>89</v>
      </c>
      <c r="B71" s="40" t="s">
        <v>90</v>
      </c>
      <c r="C71" s="54">
        <v>26268082</v>
      </c>
      <c r="D71" s="54">
        <v>0</v>
      </c>
      <c r="E71" s="55">
        <v>10500522</v>
      </c>
    </row>
    <row r="72" spans="1:5" ht="15">
      <c r="A72" s="49" t="s">
        <v>91</v>
      </c>
      <c r="B72" s="36" t="s">
        <v>92</v>
      </c>
      <c r="C72" s="51">
        <v>85566225</v>
      </c>
      <c r="D72" s="51">
        <v>0</v>
      </c>
      <c r="E72" s="52">
        <v>69423173</v>
      </c>
    </row>
    <row r="73" spans="1:5" ht="15">
      <c r="A73" s="49" t="s">
        <v>155</v>
      </c>
      <c r="B73" s="36" t="s">
        <v>156</v>
      </c>
      <c r="C73" s="51">
        <v>9428694</v>
      </c>
      <c r="D73" s="51">
        <v>0</v>
      </c>
      <c r="E73" s="52">
        <v>406988</v>
      </c>
    </row>
    <row r="74" spans="1:5" ht="15">
      <c r="A74" s="49" t="s">
        <v>157</v>
      </c>
      <c r="B74" s="36" t="s">
        <v>158</v>
      </c>
      <c r="C74" s="51">
        <v>16305248</v>
      </c>
      <c r="D74" s="51">
        <v>0</v>
      </c>
      <c r="E74" s="52">
        <v>21327506</v>
      </c>
    </row>
    <row r="75" spans="1:5" ht="15">
      <c r="A75" s="53" t="s">
        <v>93</v>
      </c>
      <c r="B75" s="40" t="s">
        <v>94</v>
      </c>
      <c r="C75" s="54">
        <v>111300167</v>
      </c>
      <c r="D75" s="54">
        <v>0</v>
      </c>
      <c r="E75" s="55">
        <v>91157667</v>
      </c>
    </row>
    <row r="76" spans="1:5" ht="15">
      <c r="A76" s="53" t="s">
        <v>95</v>
      </c>
      <c r="B76" s="40" t="s">
        <v>96</v>
      </c>
      <c r="C76" s="54">
        <v>142001977</v>
      </c>
      <c r="D76" s="54">
        <v>0</v>
      </c>
      <c r="E76" s="55">
        <v>101658189</v>
      </c>
    </row>
    <row r="77" spans="1:5" ht="15">
      <c r="A77" s="49" t="s">
        <v>97</v>
      </c>
      <c r="B77" s="36" t="s">
        <v>98</v>
      </c>
      <c r="C77" s="51">
        <v>7082675</v>
      </c>
      <c r="D77" s="51">
        <v>0</v>
      </c>
      <c r="E77" s="52">
        <v>7027029</v>
      </c>
    </row>
    <row r="78" spans="1:5" ht="15">
      <c r="A78" s="53" t="s">
        <v>99</v>
      </c>
      <c r="B78" s="40" t="s">
        <v>100</v>
      </c>
      <c r="C78" s="54">
        <v>7082675</v>
      </c>
      <c r="D78" s="54">
        <v>0</v>
      </c>
      <c r="E78" s="55">
        <v>7027029</v>
      </c>
    </row>
    <row r="79" spans="1:5" ht="15.75" thickBot="1">
      <c r="A79" s="56" t="s">
        <v>101</v>
      </c>
      <c r="B79" s="44" t="s">
        <v>102</v>
      </c>
      <c r="C79" s="57">
        <v>7769846798</v>
      </c>
      <c r="D79" s="57">
        <v>0</v>
      </c>
      <c r="E79" s="58">
        <v>7739489168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A43" sqref="A43:IV43"/>
    </sheetView>
  </sheetViews>
  <sheetFormatPr defaultColWidth="9.140625" defaultRowHeight="15"/>
  <cols>
    <col min="1" max="1" width="4.00390625" style="27" bestFit="1" customWidth="1"/>
    <col min="2" max="2" width="86.00390625" style="27" customWidth="1"/>
    <col min="3" max="3" width="12.7109375" style="27" bestFit="1" customWidth="1"/>
    <col min="4" max="4" width="10.00390625" style="27" customWidth="1"/>
    <col min="5" max="5" width="13.421875" style="27" bestFit="1" customWidth="1"/>
    <col min="6" max="16384" width="9.140625" style="27" customWidth="1"/>
  </cols>
  <sheetData>
    <row r="1" spans="1:5" s="23" customFormat="1" ht="15">
      <c r="A1" s="47" t="s">
        <v>0</v>
      </c>
      <c r="B1" s="29" t="s">
        <v>1</v>
      </c>
      <c r="C1" s="29" t="s">
        <v>2</v>
      </c>
      <c r="D1" s="29" t="s">
        <v>3</v>
      </c>
      <c r="E1" s="48" t="s">
        <v>4</v>
      </c>
    </row>
    <row r="2" spans="1:5" ht="15">
      <c r="A2" s="49">
        <v>1</v>
      </c>
      <c r="B2" s="33">
        <v>2</v>
      </c>
      <c r="C2" s="33">
        <v>3</v>
      </c>
      <c r="D2" s="33">
        <v>4</v>
      </c>
      <c r="E2" s="50">
        <v>5</v>
      </c>
    </row>
    <row r="3" spans="1:5" ht="15">
      <c r="A3" s="49" t="s">
        <v>5</v>
      </c>
      <c r="B3" s="36" t="s">
        <v>6</v>
      </c>
      <c r="C3" s="51">
        <v>936606</v>
      </c>
      <c r="D3" s="51">
        <v>0</v>
      </c>
      <c r="E3" s="52">
        <v>677053</v>
      </c>
    </row>
    <row r="4" spans="1:5" ht="15">
      <c r="A4" s="53" t="s">
        <v>7</v>
      </c>
      <c r="B4" s="40" t="s">
        <v>8</v>
      </c>
      <c r="C4" s="54">
        <v>936606</v>
      </c>
      <c r="D4" s="54">
        <v>0</v>
      </c>
      <c r="E4" s="55">
        <v>677053</v>
      </c>
    </row>
    <row r="5" spans="1:5" ht="15">
      <c r="A5" s="49" t="s">
        <v>9</v>
      </c>
      <c r="B5" s="36" t="s">
        <v>10</v>
      </c>
      <c r="C5" s="51">
        <v>5120916</v>
      </c>
      <c r="D5" s="51">
        <v>0</v>
      </c>
      <c r="E5" s="52">
        <v>2224612</v>
      </c>
    </row>
    <row r="6" spans="1:5" ht="15">
      <c r="A6" s="53" t="s">
        <v>11</v>
      </c>
      <c r="B6" s="40" t="s">
        <v>12</v>
      </c>
      <c r="C6" s="54">
        <v>5120916</v>
      </c>
      <c r="D6" s="54">
        <v>0</v>
      </c>
      <c r="E6" s="55">
        <v>2224612</v>
      </c>
    </row>
    <row r="7" spans="1:5" ht="15">
      <c r="A7" s="53" t="s">
        <v>13</v>
      </c>
      <c r="B7" s="40" t="s">
        <v>14</v>
      </c>
      <c r="C7" s="54">
        <v>6057522</v>
      </c>
      <c r="D7" s="54">
        <v>0</v>
      </c>
      <c r="E7" s="55">
        <v>2901665</v>
      </c>
    </row>
    <row r="8" spans="1:5" ht="15">
      <c r="A8" s="49" t="s">
        <v>15</v>
      </c>
      <c r="B8" s="36" t="s">
        <v>16</v>
      </c>
      <c r="C8" s="51">
        <v>124025</v>
      </c>
      <c r="D8" s="51">
        <v>0</v>
      </c>
      <c r="E8" s="52">
        <v>187475</v>
      </c>
    </row>
    <row r="9" spans="1:5" ht="15">
      <c r="A9" s="53" t="s">
        <v>17</v>
      </c>
      <c r="B9" s="40" t="s">
        <v>18</v>
      </c>
      <c r="C9" s="54">
        <v>124025</v>
      </c>
      <c r="D9" s="54">
        <v>0</v>
      </c>
      <c r="E9" s="55">
        <v>187475</v>
      </c>
    </row>
    <row r="10" spans="1:5" ht="15">
      <c r="A10" s="49" t="s">
        <v>19</v>
      </c>
      <c r="B10" s="36" t="s">
        <v>20</v>
      </c>
      <c r="C10" s="51">
        <v>201163</v>
      </c>
      <c r="D10" s="51">
        <v>0</v>
      </c>
      <c r="E10" s="52">
        <v>394619</v>
      </c>
    </row>
    <row r="11" spans="1:5" ht="15">
      <c r="A11" s="53" t="s">
        <v>21</v>
      </c>
      <c r="B11" s="40" t="s">
        <v>22</v>
      </c>
      <c r="C11" s="54">
        <v>201163</v>
      </c>
      <c r="D11" s="54">
        <v>0</v>
      </c>
      <c r="E11" s="55">
        <v>394619</v>
      </c>
    </row>
    <row r="12" spans="1:5" ht="15">
      <c r="A12" s="53" t="s">
        <v>23</v>
      </c>
      <c r="B12" s="40" t="s">
        <v>24</v>
      </c>
      <c r="C12" s="54">
        <v>325188</v>
      </c>
      <c r="D12" s="54">
        <v>0</v>
      </c>
      <c r="E12" s="55">
        <v>582094</v>
      </c>
    </row>
    <row r="13" spans="1:5" ht="15">
      <c r="A13" s="49" t="s">
        <v>25</v>
      </c>
      <c r="B13" s="36" t="s">
        <v>26</v>
      </c>
      <c r="C13" s="51">
        <v>48011</v>
      </c>
      <c r="D13" s="51">
        <v>0</v>
      </c>
      <c r="E13" s="52">
        <v>190410</v>
      </c>
    </row>
    <row r="14" spans="1:5" ht="15">
      <c r="A14" s="49" t="s">
        <v>27</v>
      </c>
      <c r="B14" s="36" t="s">
        <v>28</v>
      </c>
      <c r="C14" s="51">
        <v>37804</v>
      </c>
      <c r="D14" s="51">
        <v>0</v>
      </c>
      <c r="E14" s="52">
        <v>154261</v>
      </c>
    </row>
    <row r="15" spans="1:5" ht="15">
      <c r="A15" s="49" t="s">
        <v>29</v>
      </c>
      <c r="B15" s="36" t="s">
        <v>30</v>
      </c>
      <c r="C15" s="51">
        <v>10207</v>
      </c>
      <c r="D15" s="51">
        <v>0</v>
      </c>
      <c r="E15" s="52">
        <v>36149</v>
      </c>
    </row>
    <row r="16" spans="1:5" ht="15">
      <c r="A16" s="53" t="s">
        <v>31</v>
      </c>
      <c r="B16" s="40" t="s">
        <v>32</v>
      </c>
      <c r="C16" s="54">
        <v>48011</v>
      </c>
      <c r="D16" s="54">
        <v>0</v>
      </c>
      <c r="E16" s="55">
        <v>190410</v>
      </c>
    </row>
    <row r="17" spans="1:5" ht="15">
      <c r="A17" s="49" t="s">
        <v>33</v>
      </c>
      <c r="B17" s="36" t="s">
        <v>34</v>
      </c>
      <c r="C17" s="51">
        <v>173687</v>
      </c>
      <c r="D17" s="51">
        <v>0</v>
      </c>
      <c r="E17" s="52">
        <v>0</v>
      </c>
    </row>
    <row r="18" spans="1:5" ht="15">
      <c r="A18" s="49" t="s">
        <v>35</v>
      </c>
      <c r="B18" s="36" t="s">
        <v>36</v>
      </c>
      <c r="C18" s="51">
        <v>136759</v>
      </c>
      <c r="D18" s="51">
        <v>0</v>
      </c>
      <c r="E18" s="52">
        <v>0</v>
      </c>
    </row>
    <row r="19" spans="1:5" ht="15">
      <c r="A19" s="49" t="s">
        <v>37</v>
      </c>
      <c r="B19" s="36" t="s">
        <v>38</v>
      </c>
      <c r="C19" s="51">
        <v>36928</v>
      </c>
      <c r="D19" s="51">
        <v>0</v>
      </c>
      <c r="E19" s="52">
        <v>0</v>
      </c>
    </row>
    <row r="20" spans="1:5" ht="15">
      <c r="A20" s="53" t="s">
        <v>39</v>
      </c>
      <c r="B20" s="40" t="s">
        <v>40</v>
      </c>
      <c r="C20" s="54">
        <v>173687</v>
      </c>
      <c r="D20" s="54">
        <v>0</v>
      </c>
      <c r="E20" s="55">
        <v>0</v>
      </c>
    </row>
    <row r="21" spans="1:5" ht="15">
      <c r="A21" s="49" t="s">
        <v>41</v>
      </c>
      <c r="B21" s="36" t="s">
        <v>42</v>
      </c>
      <c r="C21" s="51">
        <v>416321</v>
      </c>
      <c r="D21" s="51">
        <v>0</v>
      </c>
      <c r="E21" s="52">
        <v>0</v>
      </c>
    </row>
    <row r="22" spans="1:5" ht="15">
      <c r="A22" s="49" t="s">
        <v>43</v>
      </c>
      <c r="B22" s="36" t="s">
        <v>44</v>
      </c>
      <c r="C22" s="51">
        <v>416321</v>
      </c>
      <c r="D22" s="51">
        <v>0</v>
      </c>
      <c r="E22" s="52">
        <v>0</v>
      </c>
    </row>
    <row r="23" spans="1:5" ht="15">
      <c r="A23" s="53" t="s">
        <v>45</v>
      </c>
      <c r="B23" s="40" t="s">
        <v>46</v>
      </c>
      <c r="C23" s="54">
        <v>416321</v>
      </c>
      <c r="D23" s="54">
        <v>0</v>
      </c>
      <c r="E23" s="55">
        <v>0</v>
      </c>
    </row>
    <row r="24" spans="1:5" ht="15">
      <c r="A24" s="53" t="s">
        <v>47</v>
      </c>
      <c r="B24" s="40" t="s">
        <v>48</v>
      </c>
      <c r="C24" s="54">
        <v>638019</v>
      </c>
      <c r="D24" s="54">
        <v>0</v>
      </c>
      <c r="E24" s="55">
        <v>190410</v>
      </c>
    </row>
    <row r="25" spans="1:5" ht="15">
      <c r="A25" s="49" t="s">
        <v>49</v>
      </c>
      <c r="B25" s="36" t="s">
        <v>50</v>
      </c>
      <c r="C25" s="51">
        <v>602726</v>
      </c>
      <c r="D25" s="51">
        <v>0</v>
      </c>
      <c r="E25" s="52">
        <v>1060722</v>
      </c>
    </row>
    <row r="26" spans="1:5" ht="15">
      <c r="A26" s="53" t="s">
        <v>51</v>
      </c>
      <c r="B26" s="40" t="s">
        <v>52</v>
      </c>
      <c r="C26" s="54">
        <v>602726</v>
      </c>
      <c r="D26" s="54">
        <v>0</v>
      </c>
      <c r="E26" s="55">
        <v>1060722</v>
      </c>
    </row>
    <row r="27" spans="1:5" ht="15">
      <c r="A27" s="49" t="s">
        <v>53</v>
      </c>
      <c r="B27" s="36" t="s">
        <v>54</v>
      </c>
      <c r="C27" s="51">
        <v>-614056</v>
      </c>
      <c r="D27" s="51">
        <v>0</v>
      </c>
      <c r="E27" s="52">
        <v>-1058940</v>
      </c>
    </row>
    <row r="28" spans="1:5" ht="15">
      <c r="A28" s="53" t="s">
        <v>55</v>
      </c>
      <c r="B28" s="40" t="s">
        <v>56</v>
      </c>
      <c r="C28" s="54">
        <v>-614056</v>
      </c>
      <c r="D28" s="54">
        <v>0</v>
      </c>
      <c r="E28" s="55">
        <v>-1058940</v>
      </c>
    </row>
    <row r="29" spans="1:5" ht="15">
      <c r="A29" s="53" t="s">
        <v>57</v>
      </c>
      <c r="B29" s="40" t="s">
        <v>58</v>
      </c>
      <c r="C29" s="54">
        <v>-11330</v>
      </c>
      <c r="D29" s="54">
        <v>0</v>
      </c>
      <c r="E29" s="55">
        <v>1782</v>
      </c>
    </row>
    <row r="30" spans="1:5" ht="15">
      <c r="A30" s="49" t="s">
        <v>59</v>
      </c>
      <c r="B30" s="36" t="s">
        <v>60</v>
      </c>
      <c r="C30" s="51">
        <v>946814</v>
      </c>
      <c r="D30" s="51">
        <v>0</v>
      </c>
      <c r="E30" s="52">
        <v>0</v>
      </c>
    </row>
    <row r="31" spans="1:5" ht="15">
      <c r="A31" s="53" t="s">
        <v>61</v>
      </c>
      <c r="B31" s="40" t="s">
        <v>62</v>
      </c>
      <c r="C31" s="54">
        <v>946814</v>
      </c>
      <c r="D31" s="54">
        <v>0</v>
      </c>
      <c r="E31" s="55">
        <v>0</v>
      </c>
    </row>
    <row r="32" spans="1:5" ht="15">
      <c r="A32" s="53" t="s">
        <v>63</v>
      </c>
      <c r="B32" s="40" t="s">
        <v>64</v>
      </c>
      <c r="C32" s="54">
        <v>7956213</v>
      </c>
      <c r="D32" s="54">
        <v>0</v>
      </c>
      <c r="E32" s="55">
        <v>3675951</v>
      </c>
    </row>
    <row r="33" spans="1:5" ht="15">
      <c r="A33" s="49" t="s">
        <v>65</v>
      </c>
      <c r="B33" s="36" t="s">
        <v>66</v>
      </c>
      <c r="C33" s="51">
        <v>2985351</v>
      </c>
      <c r="D33" s="51">
        <v>0</v>
      </c>
      <c r="E33" s="52">
        <v>2985351</v>
      </c>
    </row>
    <row r="34" spans="1:5" ht="15">
      <c r="A34" s="49" t="s">
        <v>67</v>
      </c>
      <c r="B34" s="36" t="s">
        <v>68</v>
      </c>
      <c r="C34" s="51">
        <v>9542209</v>
      </c>
      <c r="D34" s="51">
        <v>0</v>
      </c>
      <c r="E34" s="52">
        <v>9542209</v>
      </c>
    </row>
    <row r="35" spans="1:5" ht="15">
      <c r="A35" s="49" t="s">
        <v>69</v>
      </c>
      <c r="B35" s="36" t="s">
        <v>70</v>
      </c>
      <c r="C35" s="51">
        <v>751916</v>
      </c>
      <c r="D35" s="51">
        <v>0</v>
      </c>
      <c r="E35" s="52">
        <v>751916</v>
      </c>
    </row>
    <row r="36" spans="1:5" ht="15">
      <c r="A36" s="53" t="s">
        <v>71</v>
      </c>
      <c r="B36" s="40" t="s">
        <v>72</v>
      </c>
      <c r="C36" s="54">
        <v>751916</v>
      </c>
      <c r="D36" s="54">
        <v>0</v>
      </c>
      <c r="E36" s="55">
        <v>751916</v>
      </c>
    </row>
    <row r="37" spans="1:5" ht="15">
      <c r="A37" s="49" t="s">
        <v>73</v>
      </c>
      <c r="B37" s="36" t="s">
        <v>74</v>
      </c>
      <c r="C37" s="51">
        <v>-5540598</v>
      </c>
      <c r="D37" s="51">
        <v>0</v>
      </c>
      <c r="E37" s="52">
        <v>-21360979</v>
      </c>
    </row>
    <row r="38" spans="1:5" ht="15">
      <c r="A38" s="49" t="s">
        <v>75</v>
      </c>
      <c r="B38" s="36" t="s">
        <v>76</v>
      </c>
      <c r="C38" s="51">
        <v>-15820381</v>
      </c>
      <c r="D38" s="51">
        <v>0</v>
      </c>
      <c r="E38" s="52">
        <v>-2509609</v>
      </c>
    </row>
    <row r="39" spans="1:5" ht="15">
      <c r="A39" s="53" t="s">
        <v>77</v>
      </c>
      <c r="B39" s="40" t="s">
        <v>78</v>
      </c>
      <c r="C39" s="54">
        <v>-8081503</v>
      </c>
      <c r="D39" s="54">
        <v>0</v>
      </c>
      <c r="E39" s="55">
        <v>-10591112</v>
      </c>
    </row>
    <row r="40" spans="1:5" ht="15">
      <c r="A40" s="49" t="s">
        <v>79</v>
      </c>
      <c r="B40" s="36" t="s">
        <v>80</v>
      </c>
      <c r="C40" s="51">
        <v>23380</v>
      </c>
      <c r="D40" s="51">
        <v>0</v>
      </c>
      <c r="E40" s="52">
        <v>0</v>
      </c>
    </row>
    <row r="41" spans="1:5" ht="15">
      <c r="A41" s="49" t="s">
        <v>81</v>
      </c>
      <c r="B41" s="36" t="s">
        <v>82</v>
      </c>
      <c r="C41" s="51">
        <v>74340</v>
      </c>
      <c r="D41" s="51">
        <v>0</v>
      </c>
      <c r="E41" s="52">
        <v>0</v>
      </c>
    </row>
    <row r="42" spans="1:5" ht="15">
      <c r="A42" s="53" t="s">
        <v>83</v>
      </c>
      <c r="B42" s="40" t="s">
        <v>84</v>
      </c>
      <c r="C42" s="54">
        <v>97720</v>
      </c>
      <c r="D42" s="54">
        <v>0</v>
      </c>
      <c r="E42" s="55">
        <v>0</v>
      </c>
    </row>
    <row r="43" spans="1:5" ht="15">
      <c r="A43" s="49" t="s">
        <v>159</v>
      </c>
      <c r="B43" s="36" t="s">
        <v>160</v>
      </c>
      <c r="C43" s="51">
        <v>0</v>
      </c>
      <c r="D43" s="51">
        <v>0</v>
      </c>
      <c r="E43" s="52">
        <v>157000</v>
      </c>
    </row>
    <row r="44" spans="1:5" ht="15">
      <c r="A44" s="49" t="s">
        <v>85</v>
      </c>
      <c r="B44" s="36" t="s">
        <v>86</v>
      </c>
      <c r="C44" s="51">
        <v>1522525</v>
      </c>
      <c r="D44" s="51">
        <v>0</v>
      </c>
      <c r="E44" s="52">
        <v>0</v>
      </c>
    </row>
    <row r="45" spans="1:5" ht="15">
      <c r="A45" s="49" t="s">
        <v>87</v>
      </c>
      <c r="B45" s="36" t="s">
        <v>88</v>
      </c>
      <c r="C45" s="51">
        <v>1216962</v>
      </c>
      <c r="D45" s="51">
        <v>0</v>
      </c>
      <c r="E45" s="52">
        <v>0</v>
      </c>
    </row>
    <row r="46" spans="1:5" ht="15">
      <c r="A46" s="53" t="s">
        <v>89</v>
      </c>
      <c r="B46" s="40" t="s">
        <v>90</v>
      </c>
      <c r="C46" s="54">
        <v>2739487</v>
      </c>
      <c r="D46" s="54">
        <v>0</v>
      </c>
      <c r="E46" s="55">
        <v>157000</v>
      </c>
    </row>
    <row r="47" spans="1:5" ht="15">
      <c r="A47" s="49" t="s">
        <v>91</v>
      </c>
      <c r="B47" s="36" t="s">
        <v>92</v>
      </c>
      <c r="C47" s="51">
        <v>704711</v>
      </c>
      <c r="D47" s="51">
        <v>0</v>
      </c>
      <c r="E47" s="52">
        <v>0</v>
      </c>
    </row>
    <row r="48" spans="1:5" ht="15">
      <c r="A48" s="53" t="s">
        <v>93</v>
      </c>
      <c r="B48" s="40" t="s">
        <v>94</v>
      </c>
      <c r="C48" s="54">
        <v>704711</v>
      </c>
      <c r="D48" s="54">
        <v>0</v>
      </c>
      <c r="E48" s="55">
        <v>0</v>
      </c>
    </row>
    <row r="49" spans="1:5" ht="15">
      <c r="A49" s="53" t="s">
        <v>95</v>
      </c>
      <c r="B49" s="40" t="s">
        <v>96</v>
      </c>
      <c r="C49" s="54">
        <v>3541918</v>
      </c>
      <c r="D49" s="54">
        <v>0</v>
      </c>
      <c r="E49" s="55">
        <v>157000</v>
      </c>
    </row>
    <row r="50" spans="1:5" ht="15">
      <c r="A50" s="49" t="s">
        <v>97</v>
      </c>
      <c r="B50" s="36" t="s">
        <v>98</v>
      </c>
      <c r="C50" s="51">
        <v>12495798</v>
      </c>
      <c r="D50" s="51">
        <v>0</v>
      </c>
      <c r="E50" s="52">
        <v>14110063</v>
      </c>
    </row>
    <row r="51" spans="1:5" ht="15">
      <c r="A51" s="53" t="s">
        <v>99</v>
      </c>
      <c r="B51" s="40" t="s">
        <v>100</v>
      </c>
      <c r="C51" s="54">
        <v>12495798</v>
      </c>
      <c r="D51" s="54">
        <v>0</v>
      </c>
      <c r="E51" s="55">
        <v>14110063</v>
      </c>
    </row>
    <row r="52" spans="1:5" ht="15.75" thickBot="1">
      <c r="A52" s="56" t="s">
        <v>101</v>
      </c>
      <c r="B52" s="44" t="s">
        <v>102</v>
      </c>
      <c r="C52" s="57">
        <v>7956213</v>
      </c>
      <c r="D52" s="57">
        <v>0</v>
      </c>
      <c r="E52" s="58">
        <v>3675951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46" sqref="D46"/>
    </sheetView>
  </sheetViews>
  <sheetFormatPr defaultColWidth="9.140625" defaultRowHeight="15"/>
  <cols>
    <col min="1" max="1" width="4.00390625" style="27" bestFit="1" customWidth="1"/>
    <col min="2" max="2" width="80.28125" style="27" customWidth="1"/>
    <col min="3" max="3" width="12.7109375" style="27" bestFit="1" customWidth="1"/>
    <col min="4" max="4" width="17.00390625" style="27" bestFit="1" customWidth="1"/>
    <col min="5" max="5" width="13.421875" style="27" bestFit="1" customWidth="1"/>
    <col min="6" max="16384" width="9.140625" style="27" customWidth="1"/>
  </cols>
  <sheetData>
    <row r="1" spans="1:5" s="23" customFormat="1" ht="15">
      <c r="A1" s="47" t="s">
        <v>0</v>
      </c>
      <c r="B1" s="29" t="s">
        <v>1</v>
      </c>
      <c r="C1" s="29" t="s">
        <v>2</v>
      </c>
      <c r="D1" s="29" t="s">
        <v>3</v>
      </c>
      <c r="E1" s="48" t="s">
        <v>4</v>
      </c>
    </row>
    <row r="2" spans="1:5" ht="15">
      <c r="A2" s="49">
        <v>1</v>
      </c>
      <c r="B2" s="33">
        <v>2</v>
      </c>
      <c r="C2" s="33">
        <v>3</v>
      </c>
      <c r="D2" s="33">
        <v>4</v>
      </c>
      <c r="E2" s="50">
        <v>5</v>
      </c>
    </row>
    <row r="3" spans="1:5" ht="15">
      <c r="A3" s="49" t="s">
        <v>9</v>
      </c>
      <c r="B3" s="36" t="s">
        <v>10</v>
      </c>
      <c r="C3" s="51">
        <v>3480809</v>
      </c>
      <c r="D3" s="51">
        <v>0</v>
      </c>
      <c r="E3" s="52">
        <v>811305</v>
      </c>
    </row>
    <row r="4" spans="1:5" ht="15">
      <c r="A4" s="53" t="s">
        <v>11</v>
      </c>
      <c r="B4" s="40" t="s">
        <v>12</v>
      </c>
      <c r="C4" s="54">
        <v>3480809</v>
      </c>
      <c r="D4" s="54">
        <v>0</v>
      </c>
      <c r="E4" s="55">
        <v>811305</v>
      </c>
    </row>
    <row r="5" spans="1:5" ht="15">
      <c r="A5" s="53" t="s">
        <v>13</v>
      </c>
      <c r="B5" s="40" t="s">
        <v>14</v>
      </c>
      <c r="C5" s="54">
        <v>3480809</v>
      </c>
      <c r="D5" s="54">
        <v>0</v>
      </c>
      <c r="E5" s="55">
        <v>811305</v>
      </c>
    </row>
    <row r="6" spans="1:5" ht="15">
      <c r="A6" s="49" t="s">
        <v>15</v>
      </c>
      <c r="B6" s="36" t="s">
        <v>16</v>
      </c>
      <c r="C6" s="51">
        <v>151475</v>
      </c>
      <c r="D6" s="51">
        <v>0</v>
      </c>
      <c r="E6" s="52">
        <v>100720</v>
      </c>
    </row>
    <row r="7" spans="1:5" ht="15">
      <c r="A7" s="53" t="s">
        <v>17</v>
      </c>
      <c r="B7" s="40" t="s">
        <v>18</v>
      </c>
      <c r="C7" s="54">
        <v>151475</v>
      </c>
      <c r="D7" s="54">
        <v>0</v>
      </c>
      <c r="E7" s="55">
        <v>100720</v>
      </c>
    </row>
    <row r="8" spans="1:5" ht="15">
      <c r="A8" s="49" t="s">
        <v>19</v>
      </c>
      <c r="B8" s="36" t="s">
        <v>20</v>
      </c>
      <c r="C8" s="51">
        <v>295243</v>
      </c>
      <c r="D8" s="51">
        <v>0</v>
      </c>
      <c r="E8" s="52">
        <v>1092886</v>
      </c>
    </row>
    <row r="9" spans="1:5" ht="15">
      <c r="A9" s="53" t="s">
        <v>21</v>
      </c>
      <c r="B9" s="40" t="s">
        <v>22</v>
      </c>
      <c r="C9" s="54">
        <v>295243</v>
      </c>
      <c r="D9" s="54">
        <v>0</v>
      </c>
      <c r="E9" s="55">
        <v>1092886</v>
      </c>
    </row>
    <row r="10" spans="1:5" ht="15">
      <c r="A10" s="53" t="s">
        <v>23</v>
      </c>
      <c r="B10" s="40" t="s">
        <v>24</v>
      </c>
      <c r="C10" s="54">
        <v>446718</v>
      </c>
      <c r="D10" s="54">
        <v>0</v>
      </c>
      <c r="E10" s="55">
        <v>1193606</v>
      </c>
    </row>
    <row r="11" spans="1:5" ht="15">
      <c r="A11" s="49" t="s">
        <v>25</v>
      </c>
      <c r="B11" s="36" t="s">
        <v>26</v>
      </c>
      <c r="C11" s="51">
        <v>1930000</v>
      </c>
      <c r="D11" s="51">
        <v>0</v>
      </c>
      <c r="E11" s="52">
        <v>335926</v>
      </c>
    </row>
    <row r="12" spans="1:5" ht="15">
      <c r="A12" s="49" t="s">
        <v>27</v>
      </c>
      <c r="B12" s="36" t="s">
        <v>28</v>
      </c>
      <c r="C12" s="51">
        <v>132175</v>
      </c>
      <c r="D12" s="51">
        <v>0</v>
      </c>
      <c r="E12" s="52">
        <v>0</v>
      </c>
    </row>
    <row r="13" spans="1:5" ht="15">
      <c r="A13" s="49" t="s">
        <v>133</v>
      </c>
      <c r="B13" s="36" t="s">
        <v>134</v>
      </c>
      <c r="C13" s="51">
        <v>1466774</v>
      </c>
      <c r="D13" s="51">
        <v>0</v>
      </c>
      <c r="E13" s="52">
        <v>335926</v>
      </c>
    </row>
    <row r="14" spans="1:5" ht="15">
      <c r="A14" s="49" t="s">
        <v>29</v>
      </c>
      <c r="B14" s="36" t="s">
        <v>30</v>
      </c>
      <c r="C14" s="51">
        <v>331051</v>
      </c>
      <c r="D14" s="51">
        <v>0</v>
      </c>
      <c r="E14" s="52">
        <v>0</v>
      </c>
    </row>
    <row r="15" spans="1:5" ht="15">
      <c r="A15" s="53" t="s">
        <v>31</v>
      </c>
      <c r="B15" s="40" t="s">
        <v>32</v>
      </c>
      <c r="C15" s="54">
        <v>1930000</v>
      </c>
      <c r="D15" s="54">
        <v>0</v>
      </c>
      <c r="E15" s="55">
        <v>335926</v>
      </c>
    </row>
    <row r="16" spans="1:5" ht="15">
      <c r="A16" s="49" t="s">
        <v>41</v>
      </c>
      <c r="B16" s="36" t="s">
        <v>42</v>
      </c>
      <c r="C16" s="51">
        <v>369308</v>
      </c>
      <c r="D16" s="51">
        <v>0</v>
      </c>
      <c r="E16" s="52">
        <v>38373</v>
      </c>
    </row>
    <row r="17" spans="1:5" ht="15">
      <c r="A17" s="49" t="s">
        <v>43</v>
      </c>
      <c r="B17" s="36" t="s">
        <v>44</v>
      </c>
      <c r="C17" s="51">
        <v>369308</v>
      </c>
      <c r="D17" s="51">
        <v>0</v>
      </c>
      <c r="E17" s="52">
        <v>38373</v>
      </c>
    </row>
    <row r="18" spans="1:5" ht="15">
      <c r="A18" s="53" t="s">
        <v>45</v>
      </c>
      <c r="B18" s="40" t="s">
        <v>46</v>
      </c>
      <c r="C18" s="54">
        <v>369308</v>
      </c>
      <c r="D18" s="54">
        <v>0</v>
      </c>
      <c r="E18" s="55">
        <v>38373</v>
      </c>
    </row>
    <row r="19" spans="1:5" ht="15">
      <c r="A19" s="53" t="s">
        <v>47</v>
      </c>
      <c r="B19" s="40" t="s">
        <v>48</v>
      </c>
      <c r="C19" s="54">
        <v>2299308</v>
      </c>
      <c r="D19" s="54">
        <v>0</v>
      </c>
      <c r="E19" s="55">
        <v>374299</v>
      </c>
    </row>
    <row r="20" spans="1:5" ht="15">
      <c r="A20" s="49" t="s">
        <v>53</v>
      </c>
      <c r="B20" s="36" t="s">
        <v>54</v>
      </c>
      <c r="C20" s="51">
        <v>0</v>
      </c>
      <c r="D20" s="51">
        <v>0</v>
      </c>
      <c r="E20" s="52">
        <v>-4050</v>
      </c>
    </row>
    <row r="21" spans="1:5" ht="15">
      <c r="A21" s="53" t="s">
        <v>55</v>
      </c>
      <c r="B21" s="40" t="s">
        <v>56</v>
      </c>
      <c r="C21" s="54">
        <v>0</v>
      </c>
      <c r="D21" s="54">
        <v>0</v>
      </c>
      <c r="E21" s="55">
        <v>-4050</v>
      </c>
    </row>
    <row r="22" spans="1:5" ht="15">
      <c r="A22" s="53" t="s">
        <v>57</v>
      </c>
      <c r="B22" s="40" t="s">
        <v>58</v>
      </c>
      <c r="C22" s="54">
        <v>0</v>
      </c>
      <c r="D22" s="54">
        <v>0</v>
      </c>
      <c r="E22" s="55">
        <v>-4050</v>
      </c>
    </row>
    <row r="23" spans="1:5" ht="15">
      <c r="A23" s="49" t="s">
        <v>59</v>
      </c>
      <c r="B23" s="36" t="s">
        <v>60</v>
      </c>
      <c r="C23" s="51">
        <v>112491</v>
      </c>
      <c r="D23" s="51">
        <v>0</v>
      </c>
      <c r="E23" s="52">
        <v>0</v>
      </c>
    </row>
    <row r="24" spans="1:5" ht="15">
      <c r="A24" s="53" t="s">
        <v>61</v>
      </c>
      <c r="B24" s="40" t="s">
        <v>62</v>
      </c>
      <c r="C24" s="54">
        <v>112491</v>
      </c>
      <c r="D24" s="54">
        <v>0</v>
      </c>
      <c r="E24" s="55">
        <v>0</v>
      </c>
    </row>
    <row r="25" spans="1:5" ht="15">
      <c r="A25" s="53" t="s">
        <v>63</v>
      </c>
      <c r="B25" s="40" t="s">
        <v>64</v>
      </c>
      <c r="C25" s="54">
        <v>6339326</v>
      </c>
      <c r="D25" s="54">
        <v>0</v>
      </c>
      <c r="E25" s="55">
        <v>2375160</v>
      </c>
    </row>
    <row r="26" spans="1:5" ht="15">
      <c r="A26" s="49" t="s">
        <v>65</v>
      </c>
      <c r="B26" s="36" t="s">
        <v>66</v>
      </c>
      <c r="C26" s="51">
        <v>521703891</v>
      </c>
      <c r="D26" s="51">
        <v>0</v>
      </c>
      <c r="E26" s="52">
        <v>521703891</v>
      </c>
    </row>
    <row r="27" spans="1:5" ht="15">
      <c r="A27" s="49" t="s">
        <v>67</v>
      </c>
      <c r="B27" s="36" t="s">
        <v>68</v>
      </c>
      <c r="C27" s="51">
        <v>-480204396</v>
      </c>
      <c r="D27" s="51">
        <v>0</v>
      </c>
      <c r="E27" s="52">
        <v>-480204396</v>
      </c>
    </row>
    <row r="28" spans="1:5" ht="15">
      <c r="A28" s="49" t="s">
        <v>69</v>
      </c>
      <c r="B28" s="36" t="s">
        <v>70</v>
      </c>
      <c r="C28" s="51">
        <v>375867</v>
      </c>
      <c r="D28" s="51">
        <v>0</v>
      </c>
      <c r="E28" s="52">
        <v>375867</v>
      </c>
    </row>
    <row r="29" spans="1:5" ht="15">
      <c r="A29" s="53" t="s">
        <v>71</v>
      </c>
      <c r="B29" s="40" t="s">
        <v>72</v>
      </c>
      <c r="C29" s="54">
        <v>375867</v>
      </c>
      <c r="D29" s="54">
        <v>0</v>
      </c>
      <c r="E29" s="55">
        <v>375867</v>
      </c>
    </row>
    <row r="30" spans="1:5" ht="15">
      <c r="A30" s="49" t="s">
        <v>73</v>
      </c>
      <c r="B30" s="36" t="s">
        <v>74</v>
      </c>
      <c r="C30" s="51">
        <v>-52322075</v>
      </c>
      <c r="D30" s="51">
        <v>0</v>
      </c>
      <c r="E30" s="52">
        <v>-68359301</v>
      </c>
    </row>
    <row r="31" spans="1:5" ht="15">
      <c r="A31" s="49" t="s">
        <v>75</v>
      </c>
      <c r="B31" s="36" t="s">
        <v>76</v>
      </c>
      <c r="C31" s="51">
        <v>-16037226</v>
      </c>
      <c r="D31" s="51">
        <v>0</v>
      </c>
      <c r="E31" s="52">
        <v>-5108293</v>
      </c>
    </row>
    <row r="32" spans="1:5" ht="15">
      <c r="A32" s="53" t="s">
        <v>77</v>
      </c>
      <c r="B32" s="40" t="s">
        <v>78</v>
      </c>
      <c r="C32" s="54">
        <v>-26483939</v>
      </c>
      <c r="D32" s="54">
        <v>0</v>
      </c>
      <c r="E32" s="55">
        <v>-31592232</v>
      </c>
    </row>
    <row r="33" spans="1:5" ht="15">
      <c r="A33" s="49" t="s">
        <v>79</v>
      </c>
      <c r="B33" s="36" t="s">
        <v>80</v>
      </c>
      <c r="C33" s="51">
        <v>7917</v>
      </c>
      <c r="D33" s="51">
        <v>0</v>
      </c>
      <c r="E33" s="52">
        <v>0</v>
      </c>
    </row>
    <row r="34" spans="1:5" ht="15">
      <c r="A34" s="53" t="s">
        <v>83</v>
      </c>
      <c r="B34" s="40" t="s">
        <v>84</v>
      </c>
      <c r="C34" s="54">
        <v>7917</v>
      </c>
      <c r="D34" s="54">
        <v>0</v>
      </c>
      <c r="E34" s="55">
        <v>0</v>
      </c>
    </row>
    <row r="35" spans="1:5" ht="15">
      <c r="A35" s="49" t="s">
        <v>159</v>
      </c>
      <c r="B35" s="36" t="s">
        <v>160</v>
      </c>
      <c r="C35" s="51">
        <v>530000</v>
      </c>
      <c r="D35" s="51">
        <v>0</v>
      </c>
      <c r="E35" s="52">
        <v>567000</v>
      </c>
    </row>
    <row r="36" spans="1:5" ht="15">
      <c r="A36" s="49" t="s">
        <v>85</v>
      </c>
      <c r="B36" s="36" t="s">
        <v>86</v>
      </c>
      <c r="C36" s="51">
        <v>1050617</v>
      </c>
      <c r="D36" s="51">
        <v>0</v>
      </c>
      <c r="E36" s="52">
        <v>0</v>
      </c>
    </row>
    <row r="37" spans="1:5" ht="15">
      <c r="A37" s="53" t="s">
        <v>89</v>
      </c>
      <c r="B37" s="40" t="s">
        <v>90</v>
      </c>
      <c r="C37" s="54">
        <v>1580617</v>
      </c>
      <c r="D37" s="54">
        <v>0</v>
      </c>
      <c r="E37" s="55">
        <v>567000</v>
      </c>
    </row>
    <row r="38" spans="1:5" ht="15">
      <c r="A38" s="49" t="s">
        <v>91</v>
      </c>
      <c r="B38" s="36" t="s">
        <v>92</v>
      </c>
      <c r="C38" s="51">
        <v>806852</v>
      </c>
      <c r="D38" s="51">
        <v>0</v>
      </c>
      <c r="E38" s="52">
        <v>0</v>
      </c>
    </row>
    <row r="39" spans="1:5" ht="15">
      <c r="A39" s="53" t="s">
        <v>93</v>
      </c>
      <c r="B39" s="40" t="s">
        <v>94</v>
      </c>
      <c r="C39" s="54">
        <v>806852</v>
      </c>
      <c r="D39" s="54">
        <v>0</v>
      </c>
      <c r="E39" s="55">
        <v>0</v>
      </c>
    </row>
    <row r="40" spans="1:5" ht="15">
      <c r="A40" s="53" t="s">
        <v>95</v>
      </c>
      <c r="B40" s="40" t="s">
        <v>96</v>
      </c>
      <c r="C40" s="54">
        <v>2395386</v>
      </c>
      <c r="D40" s="54">
        <v>0</v>
      </c>
      <c r="E40" s="55">
        <v>567000</v>
      </c>
    </row>
    <row r="41" spans="1:5" ht="15">
      <c r="A41" s="49" t="s">
        <v>97</v>
      </c>
      <c r="B41" s="36" t="s">
        <v>98</v>
      </c>
      <c r="C41" s="51">
        <v>30427879</v>
      </c>
      <c r="D41" s="51">
        <v>0</v>
      </c>
      <c r="E41" s="52">
        <v>33400392</v>
      </c>
    </row>
    <row r="42" spans="1:5" ht="15">
      <c r="A42" s="53" t="s">
        <v>99</v>
      </c>
      <c r="B42" s="40" t="s">
        <v>100</v>
      </c>
      <c r="C42" s="54">
        <v>30427879</v>
      </c>
      <c r="D42" s="54">
        <v>0</v>
      </c>
      <c r="E42" s="55">
        <v>33400392</v>
      </c>
    </row>
    <row r="43" spans="1:5" ht="15.75" thickBot="1">
      <c r="A43" s="56" t="s">
        <v>101</v>
      </c>
      <c r="B43" s="44" t="s">
        <v>102</v>
      </c>
      <c r="C43" s="57">
        <v>6339326</v>
      </c>
      <c r="D43" s="57">
        <v>0</v>
      </c>
      <c r="E43" s="58">
        <v>2375160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4.00390625" style="26" bestFit="1" customWidth="1"/>
    <col min="2" max="2" width="74.00390625" style="27" bestFit="1" customWidth="1"/>
    <col min="3" max="3" width="15.7109375" style="26" customWidth="1"/>
    <col min="4" max="4" width="18.8515625" style="26" customWidth="1"/>
    <col min="5" max="5" width="16.421875" style="26" customWidth="1"/>
    <col min="6" max="16384" width="9.140625" style="26" customWidth="1"/>
  </cols>
  <sheetData>
    <row r="1" ht="15.75" thickBot="1"/>
    <row r="2" spans="1:5" ht="15">
      <c r="A2" s="28" t="s">
        <v>0</v>
      </c>
      <c r="B2" s="29" t="s">
        <v>1</v>
      </c>
      <c r="C2" s="30" t="s">
        <v>2</v>
      </c>
      <c r="D2" s="30" t="s">
        <v>3</v>
      </c>
      <c r="E2" s="31" t="s">
        <v>4</v>
      </c>
    </row>
    <row r="3" spans="1:5" ht="15">
      <c r="A3" s="32">
        <v>1</v>
      </c>
      <c r="B3" s="33">
        <v>2</v>
      </c>
      <c r="C3" s="34">
        <v>3</v>
      </c>
      <c r="D3" s="34">
        <v>4</v>
      </c>
      <c r="E3" s="35">
        <v>5</v>
      </c>
    </row>
    <row r="4" spans="1:5" ht="15">
      <c r="A4" s="32" t="s">
        <v>9</v>
      </c>
      <c r="B4" s="36" t="s">
        <v>10</v>
      </c>
      <c r="C4" s="37">
        <v>669856</v>
      </c>
      <c r="D4" s="37">
        <v>0</v>
      </c>
      <c r="E4" s="38">
        <v>697183</v>
      </c>
    </row>
    <row r="5" spans="1:5" ht="15">
      <c r="A5" s="39" t="s">
        <v>11</v>
      </c>
      <c r="B5" s="40" t="s">
        <v>12</v>
      </c>
      <c r="C5" s="41">
        <v>669856</v>
      </c>
      <c r="D5" s="41">
        <v>0</v>
      </c>
      <c r="E5" s="42">
        <v>697183</v>
      </c>
    </row>
    <row r="6" spans="1:5" ht="15">
      <c r="A6" s="39" t="s">
        <v>13</v>
      </c>
      <c r="B6" s="40" t="s">
        <v>14</v>
      </c>
      <c r="C6" s="41">
        <v>669856</v>
      </c>
      <c r="D6" s="41">
        <v>0</v>
      </c>
      <c r="E6" s="42">
        <v>697183</v>
      </c>
    </row>
    <row r="7" spans="1:5" ht="15">
      <c r="A7" s="32" t="s">
        <v>15</v>
      </c>
      <c r="B7" s="36" t="s">
        <v>16</v>
      </c>
      <c r="C7" s="37">
        <v>16745</v>
      </c>
      <c r="D7" s="37">
        <v>0</v>
      </c>
      <c r="E7" s="38">
        <v>147365</v>
      </c>
    </row>
    <row r="8" spans="1:5" ht="15">
      <c r="A8" s="39" t="s">
        <v>17</v>
      </c>
      <c r="B8" s="40" t="s">
        <v>18</v>
      </c>
      <c r="C8" s="41">
        <v>16745</v>
      </c>
      <c r="D8" s="41">
        <v>0</v>
      </c>
      <c r="E8" s="42">
        <v>147365</v>
      </c>
    </row>
    <row r="9" spans="1:5" ht="15">
      <c r="A9" s="32" t="s">
        <v>19</v>
      </c>
      <c r="B9" s="36" t="s">
        <v>20</v>
      </c>
      <c r="C9" s="37">
        <v>445323</v>
      </c>
      <c r="D9" s="37">
        <v>0</v>
      </c>
      <c r="E9" s="38">
        <v>27879</v>
      </c>
    </row>
    <row r="10" spans="1:5" ht="15">
      <c r="A10" s="39" t="s">
        <v>21</v>
      </c>
      <c r="B10" s="40" t="s">
        <v>22</v>
      </c>
      <c r="C10" s="41">
        <v>445323</v>
      </c>
      <c r="D10" s="41">
        <v>0</v>
      </c>
      <c r="E10" s="42">
        <v>27879</v>
      </c>
    </row>
    <row r="11" spans="1:5" ht="15">
      <c r="A11" s="39" t="s">
        <v>23</v>
      </c>
      <c r="B11" s="40" t="s">
        <v>24</v>
      </c>
      <c r="C11" s="41">
        <v>462068</v>
      </c>
      <c r="D11" s="41">
        <v>0</v>
      </c>
      <c r="E11" s="42">
        <v>175244</v>
      </c>
    </row>
    <row r="12" spans="1:5" ht="15">
      <c r="A12" s="32" t="s">
        <v>59</v>
      </c>
      <c r="B12" s="36" t="s">
        <v>60</v>
      </c>
      <c r="C12" s="37">
        <v>54866</v>
      </c>
      <c r="D12" s="37">
        <v>0</v>
      </c>
      <c r="E12" s="38">
        <v>0</v>
      </c>
    </row>
    <row r="13" spans="1:5" ht="15">
      <c r="A13" s="39" t="s">
        <v>61</v>
      </c>
      <c r="B13" s="40" t="s">
        <v>62</v>
      </c>
      <c r="C13" s="41">
        <v>54866</v>
      </c>
      <c r="D13" s="41">
        <v>0</v>
      </c>
      <c r="E13" s="42">
        <v>0</v>
      </c>
    </row>
    <row r="14" spans="1:5" ht="15">
      <c r="A14" s="39" t="s">
        <v>63</v>
      </c>
      <c r="B14" s="40" t="s">
        <v>64</v>
      </c>
      <c r="C14" s="41">
        <v>1186790</v>
      </c>
      <c r="D14" s="41">
        <v>0</v>
      </c>
      <c r="E14" s="42">
        <v>872427</v>
      </c>
    </row>
    <row r="15" spans="1:5" ht="15">
      <c r="A15" s="32" t="s">
        <v>65</v>
      </c>
      <c r="B15" s="36" t="s">
        <v>66</v>
      </c>
      <c r="C15" s="37">
        <v>24589057</v>
      </c>
      <c r="D15" s="37">
        <v>0</v>
      </c>
      <c r="E15" s="38">
        <v>24589057</v>
      </c>
    </row>
    <row r="16" spans="1:5" ht="15">
      <c r="A16" s="32" t="s">
        <v>67</v>
      </c>
      <c r="B16" s="36" t="s">
        <v>68</v>
      </c>
      <c r="C16" s="37">
        <v>-22255984</v>
      </c>
      <c r="D16" s="37">
        <v>0</v>
      </c>
      <c r="E16" s="38">
        <v>-22255984</v>
      </c>
    </row>
    <row r="17" spans="1:5" ht="15">
      <c r="A17" s="32" t="s">
        <v>69</v>
      </c>
      <c r="B17" s="36" t="s">
        <v>70</v>
      </c>
      <c r="C17" s="37">
        <v>76429</v>
      </c>
      <c r="D17" s="37">
        <v>0</v>
      </c>
      <c r="E17" s="38">
        <v>76429</v>
      </c>
    </row>
    <row r="18" spans="1:5" ht="15">
      <c r="A18" s="39" t="s">
        <v>71</v>
      </c>
      <c r="B18" s="40" t="s">
        <v>72</v>
      </c>
      <c r="C18" s="41">
        <v>76429</v>
      </c>
      <c r="D18" s="41">
        <v>0</v>
      </c>
      <c r="E18" s="42">
        <v>76429</v>
      </c>
    </row>
    <row r="19" spans="1:5" ht="15">
      <c r="A19" s="32" t="s">
        <v>73</v>
      </c>
      <c r="B19" s="36" t="s">
        <v>74</v>
      </c>
      <c r="C19" s="37">
        <v>-1593198</v>
      </c>
      <c r="D19" s="37">
        <v>0</v>
      </c>
      <c r="E19" s="38">
        <v>-1989413</v>
      </c>
    </row>
    <row r="20" spans="1:5" ht="15">
      <c r="A20" s="32" t="s">
        <v>75</v>
      </c>
      <c r="B20" s="36" t="s">
        <v>76</v>
      </c>
      <c r="C20" s="37">
        <v>-396215</v>
      </c>
      <c r="D20" s="37">
        <v>0</v>
      </c>
      <c r="E20" s="38">
        <v>-419544</v>
      </c>
    </row>
    <row r="21" spans="1:5" ht="15">
      <c r="A21" s="39" t="s">
        <v>77</v>
      </c>
      <c r="B21" s="40" t="s">
        <v>78</v>
      </c>
      <c r="C21" s="41">
        <v>420089</v>
      </c>
      <c r="D21" s="41">
        <v>0</v>
      </c>
      <c r="E21" s="42">
        <v>545</v>
      </c>
    </row>
    <row r="22" spans="1:5" ht="15">
      <c r="A22" s="32" t="s">
        <v>85</v>
      </c>
      <c r="B22" s="36" t="s">
        <v>86</v>
      </c>
      <c r="C22" s="37">
        <v>100000</v>
      </c>
      <c r="D22" s="37">
        <v>0</v>
      </c>
      <c r="E22" s="38">
        <v>0</v>
      </c>
    </row>
    <row r="23" spans="1:5" ht="15">
      <c r="A23" s="39" t="s">
        <v>89</v>
      </c>
      <c r="B23" s="40" t="s">
        <v>90</v>
      </c>
      <c r="C23" s="41">
        <v>100000</v>
      </c>
      <c r="D23" s="41">
        <v>0</v>
      </c>
      <c r="E23" s="42">
        <v>0</v>
      </c>
    </row>
    <row r="24" spans="1:5" ht="15">
      <c r="A24" s="39" t="s">
        <v>95</v>
      </c>
      <c r="B24" s="40" t="s">
        <v>96</v>
      </c>
      <c r="C24" s="41">
        <v>100000</v>
      </c>
      <c r="D24" s="41">
        <v>0</v>
      </c>
      <c r="E24" s="42">
        <v>0</v>
      </c>
    </row>
    <row r="25" spans="1:5" ht="15">
      <c r="A25" s="32" t="s">
        <v>97</v>
      </c>
      <c r="B25" s="36" t="s">
        <v>98</v>
      </c>
      <c r="C25" s="37">
        <v>666701</v>
      </c>
      <c r="D25" s="37">
        <v>0</v>
      </c>
      <c r="E25" s="38">
        <v>871882</v>
      </c>
    </row>
    <row r="26" spans="1:5" ht="15">
      <c r="A26" s="39" t="s">
        <v>99</v>
      </c>
      <c r="B26" s="40" t="s">
        <v>100</v>
      </c>
      <c r="C26" s="41">
        <v>666701</v>
      </c>
      <c r="D26" s="41">
        <v>0</v>
      </c>
      <c r="E26" s="42">
        <v>871882</v>
      </c>
    </row>
    <row r="27" spans="1:5" ht="15.75" thickBot="1">
      <c r="A27" s="43" t="s">
        <v>101</v>
      </c>
      <c r="B27" s="44" t="s">
        <v>102</v>
      </c>
      <c r="C27" s="45">
        <v>1186790</v>
      </c>
      <c r="D27" s="45">
        <v>0</v>
      </c>
      <c r="E27" s="46">
        <v>872427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Petz</cp:lastModifiedBy>
  <cp:lastPrinted>2018-05-03T07:54:40Z</cp:lastPrinted>
  <dcterms:created xsi:type="dcterms:W3CDTF">2017-05-08T15:59:32Z</dcterms:created>
  <dcterms:modified xsi:type="dcterms:W3CDTF">2018-05-03T07:55:42Z</dcterms:modified>
  <cp:category/>
  <cp:version/>
  <cp:contentType/>
  <cp:contentStatus/>
</cp:coreProperties>
</file>