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4"/>
  </bookViews>
  <sheets>
    <sheet name="össz." sheetId="1" r:id="rId1"/>
    <sheet name="önkorm." sheetId="2" r:id="rId2"/>
    <sheet name="PH" sheetId="3" r:id="rId3"/>
    <sheet name="HSZK" sheetId="4" r:id="rId4"/>
    <sheet name="Könyvtár" sheetId="5" r:id="rId5"/>
  </sheets>
  <definedNames/>
  <calcPr fullCalcOnLoad="1"/>
</workbook>
</file>

<file path=xl/sharedStrings.xml><?xml version="1.0" encoding="utf-8"?>
<sst xmlns="http://schemas.openxmlformats.org/spreadsheetml/2006/main" count="190" uniqueCount="44">
  <si>
    <t>#</t>
  </si>
  <si>
    <t>Megnevezés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</si>
  <si>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</si>
  <si>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</si>
  <si>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</si>
  <si>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</si>
  <si>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</si>
  <si>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</si>
  <si>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</si>
  <si>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01</t>
  </si>
  <si>
    <t>Tárgyévi nyitó állomány (előző évi záró állomány)</t>
  </si>
  <si>
    <t>04</t>
  </si>
  <si>
    <t>Beruházásokból, felújításokból aktivált érték</t>
  </si>
  <si>
    <t>08</t>
  </si>
  <si>
    <t>Összes növekedés  (=02+…+07)</t>
  </si>
  <si>
    <t>13</t>
  </si>
  <si>
    <t>Egyéb csökkenés</t>
  </si>
  <si>
    <t>14</t>
  </si>
  <si>
    <t>Összes csökkenés (=09+…+13)</t>
  </si>
  <si>
    <t>15</t>
  </si>
  <si>
    <t>Bruttó érték összesen (=01+08-14)</t>
  </si>
  <si>
    <t>16</t>
  </si>
  <si>
    <t>Terv szerinti értékcsökkenés nyitó állománya</t>
  </si>
  <si>
    <t>17</t>
  </si>
  <si>
    <t>Terv szerinti értékcsökkenés növekedése</t>
  </si>
  <si>
    <t>18</t>
  </si>
  <si>
    <t>Terv szerinti értékcsökkenés csökkenése</t>
  </si>
  <si>
    <t>19</t>
  </si>
  <si>
    <t>Terv szerinti értékcsökkenés záró állománya  (=16+17-18)</t>
  </si>
  <si>
    <t>24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</si>
  <si>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</si>
  <si>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</si>
  <si>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</si>
  <si>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</si>
  <si>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</si>
  <si>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05</t>
  </si>
  <si>
    <t>Térítésmentes átvétel</t>
  </si>
  <si>
    <t>07</t>
  </si>
  <si>
    <t>Egyéb növekedés</t>
  </si>
  <si>
    <t>11</t>
  </si>
  <si>
    <t>Térítésmentes átadás</t>
  </si>
  <si>
    <t>Ft-ban</t>
  </si>
  <si>
    <t>Kimutatás az immateriális javak, tárgyi eszközök koncesszióba, vagyonkezelésbe adott eszközök állományának alakulásáról</t>
  </si>
  <si>
    <t>15. melléklet a 7/2018. (V. 04.)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</si>
</sst>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10" xfId="55" applyFont="1" applyFill="1" applyBorder="1" applyAlignment="1">
      <alignment horizontal="center" vertical="top" wrapText="1"/>
      <protection/>
    </xf>
    <xf numFmtId="0" fontId="21" fillId="0" borderId="10" xfId="55" applyFont="1" applyBorder="1" applyAlignment="1">
      <alignment horizontal="left" vertical="top" wrapText="1"/>
      <protection/>
    </xf>
    <xf numFmtId="3" fontId="21" fillId="0" borderId="10" xfId="55" applyNumberFormat="1" applyFont="1" applyBorder="1" applyAlignment="1">
      <alignment horizontal="right" vertical="top" wrapText="1"/>
      <protection/>
    </xf>
    <xf numFmtId="0" fontId="20" fillId="0" borderId="10" xfId="55" applyFont="1" applyBorder="1" applyAlignment="1">
      <alignment horizontal="left" vertical="top" wrapText="1"/>
      <protection/>
    </xf>
    <xf numFmtId="3" fontId="20" fillId="0" borderId="10" xfId="55" applyNumberFormat="1" applyFont="1" applyBorder="1" applyAlignment="1">
      <alignment horizontal="right" vertical="top" wrapText="1"/>
      <protection/>
    </xf>
    <xf numFmtId="0" fontId="20" fillId="0" borderId="11" xfId="55" applyFont="1" applyFill="1" applyBorder="1" applyAlignment="1">
      <alignment horizontal="center" vertical="top" wrapText="1"/>
      <protection/>
    </xf>
    <xf numFmtId="0" fontId="20" fillId="0" borderId="12" xfId="55" applyFont="1" applyFill="1" applyBorder="1" applyAlignment="1">
      <alignment horizontal="center" vertical="top" wrapText="1"/>
      <protection/>
    </xf>
    <xf numFmtId="0" fontId="21" fillId="0" borderId="11" xfId="55" applyFont="1" applyBorder="1" applyAlignment="1">
      <alignment horizontal="center" vertical="top" wrapText="1"/>
      <protection/>
    </xf>
    <xf numFmtId="3" fontId="21" fillId="0" borderId="12" xfId="55" applyNumberFormat="1" applyFont="1" applyBorder="1" applyAlignment="1">
      <alignment horizontal="right" vertical="top" wrapText="1"/>
      <protection/>
    </xf>
    <xf numFmtId="0" fontId="20" fillId="0" borderId="11" xfId="55" applyFont="1" applyBorder="1" applyAlignment="1">
      <alignment horizontal="center" vertical="top" wrapText="1"/>
      <protection/>
    </xf>
    <xf numFmtId="3" fontId="20" fillId="0" borderId="12" xfId="55" applyNumberFormat="1" applyFont="1" applyBorder="1" applyAlignment="1">
      <alignment horizontal="right" vertical="top" wrapText="1"/>
      <protection/>
    </xf>
    <xf numFmtId="0" fontId="20" fillId="0" borderId="13" xfId="55" applyFont="1" applyBorder="1" applyAlignment="1">
      <alignment horizontal="center" vertical="top" wrapText="1"/>
      <protection/>
    </xf>
    <xf numFmtId="0" fontId="20" fillId="0" borderId="14" xfId="55" applyFont="1" applyBorder="1" applyAlignment="1">
      <alignment horizontal="left" vertical="top" wrapText="1"/>
      <protection/>
    </xf>
    <xf numFmtId="3" fontId="20" fillId="0" borderId="14" xfId="55" applyNumberFormat="1" applyFont="1" applyBorder="1" applyAlignment="1">
      <alignment horizontal="right" vertical="top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3" fontId="21" fillId="0" borderId="10" xfId="0" applyNumberFormat="1" applyFont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3" fontId="20" fillId="0" borderId="10" xfId="0" applyNumberFormat="1" applyFont="1" applyBorder="1" applyAlignment="1">
      <alignment horizontal="righ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3" fontId="21" fillId="0" borderId="12" xfId="0" applyNumberFormat="1" applyFont="1" applyBorder="1" applyAlignment="1">
      <alignment horizontal="right" vertical="top" wrapText="1"/>
    </xf>
    <xf numFmtId="0" fontId="20" fillId="0" borderId="11" xfId="0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right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left" vertical="top" wrapText="1"/>
    </xf>
    <xf numFmtId="3" fontId="20" fillId="0" borderId="14" xfId="0" applyNumberFormat="1" applyFont="1" applyBorder="1" applyAlignment="1">
      <alignment horizontal="right" vertical="top" wrapText="1"/>
    </xf>
    <xf numFmtId="3" fontId="20" fillId="0" borderId="15" xfId="0" applyNumberFormat="1" applyFont="1" applyBorder="1" applyAlignment="1">
      <alignment horizontal="right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34" fillId="0" borderId="0" xfId="0" applyFont="1" applyFill="1" applyAlignment="1">
      <alignment/>
    </xf>
    <xf numFmtId="0" fontId="21" fillId="0" borderId="16" xfId="55" applyFont="1" applyFill="1" applyBorder="1" applyAlignment="1">
      <alignment horizontal="center" vertical="top" wrapText="1"/>
      <protection/>
    </xf>
    <xf numFmtId="0" fontId="21" fillId="0" borderId="17" xfId="55" applyFont="1" applyFill="1" applyBorder="1" applyAlignment="1">
      <alignment horizontal="center" vertical="top" wrapText="1"/>
      <protection/>
    </xf>
    <xf numFmtId="0" fontId="21" fillId="0" borderId="18" xfId="55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>
      <alignment horizontal="left" vertical="top" wrapText="1"/>
    </xf>
    <xf numFmtId="3" fontId="21" fillId="0" borderId="10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 horizontal="left" vertical="top" wrapText="1"/>
    </xf>
    <xf numFmtId="3" fontId="20" fillId="0" borderId="10" xfId="0" applyNumberFormat="1" applyFont="1" applyFill="1" applyBorder="1" applyAlignment="1">
      <alignment horizontal="right" vertical="top" wrapText="1"/>
    </xf>
    <xf numFmtId="0" fontId="21" fillId="0" borderId="11" xfId="0" applyFont="1" applyFill="1" applyBorder="1" applyAlignment="1">
      <alignment horizontal="center" vertical="top" wrapText="1"/>
    </xf>
    <xf numFmtId="3" fontId="21" fillId="0" borderId="12" xfId="0" applyNumberFormat="1" applyFont="1" applyFill="1" applyBorder="1" applyAlignment="1">
      <alignment horizontal="right" vertical="top" wrapText="1"/>
    </xf>
    <xf numFmtId="3" fontId="20" fillId="0" borderId="12" xfId="0" applyNumberFormat="1" applyFont="1" applyFill="1" applyBorder="1" applyAlignment="1">
      <alignment horizontal="right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left" vertical="top" wrapText="1"/>
    </xf>
    <xf numFmtId="3" fontId="20" fillId="0" borderId="14" xfId="0" applyNumberFormat="1" applyFont="1" applyFill="1" applyBorder="1" applyAlignment="1">
      <alignment horizontal="right" vertical="top" wrapText="1"/>
    </xf>
    <xf numFmtId="3" fontId="20" fillId="0" borderId="15" xfId="0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right"/>
    </xf>
    <xf numFmtId="0" fontId="20" fillId="0" borderId="19" xfId="0" applyFont="1" applyFill="1" applyBorder="1" applyAlignment="1">
      <alignment horizontal="center" vertical="top" wrapText="1"/>
    </xf>
    <xf numFmtId="0" fontId="21" fillId="0" borderId="19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21" fillId="0" borderId="21" xfId="0" applyFont="1" applyFill="1" applyBorder="1" applyAlignment="1">
      <alignment horizontal="center" vertical="top" wrapText="1"/>
    </xf>
    <xf numFmtId="3" fontId="21" fillId="0" borderId="15" xfId="55" applyNumberFormat="1" applyFont="1" applyBorder="1" applyAlignment="1">
      <alignment horizontal="right" vertical="top" wrapText="1"/>
      <protection/>
    </xf>
    <xf numFmtId="0" fontId="21" fillId="0" borderId="0" xfId="0" applyFont="1" applyFill="1" applyAlignment="1">
      <alignment horizontal="center" vertical="top" wrapText="1"/>
    </xf>
    <xf numFmtId="0" fontId="21" fillId="0" borderId="0" xfId="55" applyFont="1" applyFill="1" applyAlignment="1">
      <alignment horizontal="center" vertical="top" wrapText="1"/>
      <protection/>
    </xf>
    <xf numFmtId="0" fontId="21" fillId="0" borderId="0" xfId="55" applyFont="1" applyFill="1">
      <alignment/>
      <protection/>
    </xf>
    <xf numFmtId="0" fontId="20" fillId="0" borderId="0" xfId="55" applyFont="1" applyFill="1" applyAlignment="1">
      <alignment horizontal="center" vertical="top" wrapText="1"/>
      <protection/>
    </xf>
    <xf numFmtId="0" fontId="20" fillId="0" borderId="0" xfId="55" applyFont="1" applyFill="1">
      <alignment/>
      <protection/>
    </xf>
    <xf numFmtId="0" fontId="2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8515625" style="16" customWidth="1"/>
    <col min="2" max="2" width="32.00390625" style="16" customWidth="1"/>
    <col min="3" max="3" width="12.140625" style="16" customWidth="1"/>
    <col min="4" max="4" width="14.140625" style="16" customWidth="1"/>
    <col min="5" max="5" width="17.421875" style="16" customWidth="1"/>
    <col min="6" max="6" width="8.57421875" style="16" customWidth="1"/>
    <col min="7" max="7" width="12.140625" style="16" customWidth="1"/>
    <col min="8" max="8" width="12.57421875" style="16" customWidth="1"/>
    <col min="9" max="9" width="14.421875" style="16" customWidth="1"/>
    <col min="10" max="16384" width="9.140625" style="16" customWidth="1"/>
  </cols>
  <sheetData>
    <row r="1" spans="1:9" s="40" customFormat="1" ht="15" customHeight="1">
      <c r="A1" s="60" t="s">
        <v>43</v>
      </c>
      <c r="B1" s="60"/>
      <c r="C1" s="60"/>
      <c r="D1" s="60"/>
      <c r="E1" s="60"/>
      <c r="F1" s="60"/>
      <c r="G1" s="60"/>
      <c r="H1" s="60"/>
      <c r="I1" s="60"/>
    </row>
    <row r="2" spans="1:9" s="40" customFormat="1" ht="15" customHeight="1">
      <c r="A2" s="61" t="s">
        <v>42</v>
      </c>
      <c r="B2" s="62"/>
      <c r="C2" s="62"/>
      <c r="D2" s="62"/>
      <c r="E2" s="62"/>
      <c r="F2" s="62"/>
      <c r="G2" s="62"/>
      <c r="H2" s="62"/>
      <c r="I2" s="62"/>
    </row>
    <row r="3" spans="1:9" s="40" customFormat="1" ht="15.75" thickBot="1">
      <c r="A3" s="52"/>
      <c r="B3" s="36"/>
      <c r="C3" s="36"/>
      <c r="D3" s="36"/>
      <c r="E3" s="36"/>
      <c r="F3" s="36"/>
      <c r="G3" s="36"/>
      <c r="H3" s="53"/>
      <c r="I3" s="53" t="s">
        <v>41</v>
      </c>
    </row>
    <row r="4" spans="1:9" s="36" customFormat="1" ht="64.5" customHeight="1">
      <c r="A4" s="33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5" t="s">
        <v>8</v>
      </c>
    </row>
    <row r="5" spans="1:9" s="17" customFormat="1" ht="15">
      <c r="A5" s="23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24">
        <v>9</v>
      </c>
    </row>
    <row r="6" spans="1:9" ht="30">
      <c r="A6" s="25" t="s">
        <v>9</v>
      </c>
      <c r="B6" s="19" t="s">
        <v>10</v>
      </c>
      <c r="C6" s="20">
        <f>SUM('önkorm.'!C4,PH!C4,HSZK!C4,Könyvtár!C4)</f>
        <v>211303270</v>
      </c>
      <c r="D6" s="20">
        <f>SUM('önkorm.'!D4,PH!D4,HSZK!D4,Könyvtár!D4)</f>
        <v>7708859163</v>
      </c>
      <c r="E6" s="20">
        <f>SUM('önkorm.'!E4,PH!E4,HSZK!E4,Könyvtár!E4)</f>
        <v>165617326</v>
      </c>
      <c r="F6" s="20">
        <f>SUM('önkorm.'!F4,PH!F4,HSZK!F4,Könyvtár!F4)</f>
        <v>0</v>
      </c>
      <c r="G6" s="20">
        <f>SUM('önkorm.'!G4,PH!G4,HSZK!G4,Könyvtár!G4)</f>
        <v>0</v>
      </c>
      <c r="H6" s="20">
        <f>SUM('önkorm.'!H4,PH!H4,HSZK!H4,Könyvtár!H4)</f>
        <v>0</v>
      </c>
      <c r="I6" s="26">
        <f>SUM('önkorm.'!I4,PH!I4,HSZK!I4,Könyvtár!I4)</f>
        <v>8085779759</v>
      </c>
    </row>
    <row r="7" spans="1:9" ht="30">
      <c r="A7" s="27" t="s">
        <v>11</v>
      </c>
      <c r="B7" s="21" t="s">
        <v>12</v>
      </c>
      <c r="C7" s="22">
        <f>SUM('önkorm.'!C5,PH!C5,HSZK!C5,Könyvtár!C5)</f>
        <v>0</v>
      </c>
      <c r="D7" s="22">
        <f>SUM('önkorm.'!D5,PH!D5,HSZK!D5,Könyvtár!D5)</f>
        <v>293980595</v>
      </c>
      <c r="E7" s="22">
        <f>SUM('önkorm.'!E5,PH!E5,HSZK!E5,Könyvtár!E5)</f>
        <v>46303474</v>
      </c>
      <c r="F7" s="22">
        <f>SUM('önkorm.'!F5,PH!F5,HSZK!F5,Könyvtár!F5)</f>
        <v>0</v>
      </c>
      <c r="G7" s="22">
        <f>SUM('önkorm.'!G5,PH!G5,HSZK!G5,Könyvtár!G5)</f>
        <v>150038830</v>
      </c>
      <c r="H7" s="22">
        <f>SUM('önkorm.'!H5,PH!H5,HSZK!H5,Könyvtár!H5)</f>
        <v>0</v>
      </c>
      <c r="I7" s="28">
        <f>SUM('önkorm.'!I5,PH!I5,HSZK!I5,Könyvtár!I5)</f>
        <v>490322899</v>
      </c>
    </row>
    <row r="8" spans="1:9" ht="15">
      <c r="A8" s="27" t="s">
        <v>35</v>
      </c>
      <c r="B8" s="21" t="s">
        <v>36</v>
      </c>
      <c r="C8" s="22">
        <f>SUM('önkorm.'!C6)</f>
        <v>0</v>
      </c>
      <c r="D8" s="22">
        <f>SUM('önkorm.'!D6)</f>
        <v>1947149</v>
      </c>
      <c r="E8" s="22">
        <f>SUM('önkorm.'!E6)</f>
        <v>0</v>
      </c>
      <c r="F8" s="22">
        <f>SUM('önkorm.'!F6)</f>
        <v>0</v>
      </c>
      <c r="G8" s="22">
        <f>SUM('önkorm.'!G6)</f>
        <v>0</v>
      </c>
      <c r="H8" s="22">
        <f>SUM('önkorm.'!H6)</f>
        <v>0</v>
      </c>
      <c r="I8" s="28">
        <f>SUM('önkorm.'!I6)</f>
        <v>1947149</v>
      </c>
    </row>
    <row r="9" spans="1:9" ht="15">
      <c r="A9" s="27" t="s">
        <v>37</v>
      </c>
      <c r="B9" s="21" t="s">
        <v>38</v>
      </c>
      <c r="C9" s="22">
        <f>SUM('önkorm.'!C7)</f>
        <v>9790000</v>
      </c>
      <c r="D9" s="22">
        <f>SUM('önkorm.'!D7)</f>
        <v>10000000</v>
      </c>
      <c r="E9" s="22">
        <f>SUM('önkorm.'!E7)</f>
        <v>0</v>
      </c>
      <c r="F9" s="22">
        <f>SUM('önkorm.'!F7)</f>
        <v>0</v>
      </c>
      <c r="G9" s="22">
        <f>SUM('önkorm.'!G7)</f>
        <v>0</v>
      </c>
      <c r="H9" s="22">
        <f>SUM('önkorm.'!H7)</f>
        <v>0</v>
      </c>
      <c r="I9" s="28">
        <f>SUM('önkorm.'!I7)</f>
        <v>19790000</v>
      </c>
    </row>
    <row r="10" spans="1:9" ht="15">
      <c r="A10" s="25" t="s">
        <v>13</v>
      </c>
      <c r="B10" s="19" t="s">
        <v>14</v>
      </c>
      <c r="C10" s="20">
        <f>SUM('önkorm.'!C8,PH!C6,HSZK!C6,Könyvtár!C6)</f>
        <v>9790000</v>
      </c>
      <c r="D10" s="20">
        <f>SUM('önkorm.'!D8,PH!D6,HSZK!D6,Könyvtár!D6)</f>
        <v>305927744</v>
      </c>
      <c r="E10" s="20">
        <f>SUM('önkorm.'!E8,PH!E6,HSZK!E6,Könyvtár!E6)</f>
        <v>46303474</v>
      </c>
      <c r="F10" s="20">
        <f>SUM('önkorm.'!F8,PH!F6,HSZK!F6,Könyvtár!F6)</f>
        <v>0</v>
      </c>
      <c r="G10" s="20">
        <f>SUM('önkorm.'!G8,PH!G6,HSZK!G6,Könyvtár!G6)</f>
        <v>150038830</v>
      </c>
      <c r="H10" s="20">
        <f>SUM('önkorm.'!H8,PH!H6,HSZK!H6,Könyvtár!H6)</f>
        <v>0</v>
      </c>
      <c r="I10" s="26">
        <f>SUM('önkorm.'!I8,PH!I6,HSZK!I6,Könyvtár!I6)</f>
        <v>512060048</v>
      </c>
    </row>
    <row r="11" spans="1:9" ht="15">
      <c r="A11" s="27" t="s">
        <v>39</v>
      </c>
      <c r="B11" s="21" t="s">
        <v>40</v>
      </c>
      <c r="C11" s="22">
        <f>SUM('önkorm.'!C9)</f>
        <v>0</v>
      </c>
      <c r="D11" s="22">
        <f>SUM('önkorm.'!D9)</f>
        <v>0</v>
      </c>
      <c r="E11" s="22">
        <f>SUM('önkorm.'!E9)</f>
        <v>0</v>
      </c>
      <c r="F11" s="22">
        <f>SUM('önkorm.'!F9)</f>
        <v>0</v>
      </c>
      <c r="G11" s="22">
        <f>SUM('önkorm.'!G9)</f>
        <v>0</v>
      </c>
      <c r="H11" s="22">
        <f>SUM('önkorm.'!H9)</f>
        <v>0</v>
      </c>
      <c r="I11" s="28">
        <f>SUM('önkorm.'!I9)</f>
        <v>0</v>
      </c>
    </row>
    <row r="12" spans="1:9" ht="15">
      <c r="A12" s="27" t="s">
        <v>15</v>
      </c>
      <c r="B12" s="21" t="s">
        <v>16</v>
      </c>
      <c r="C12" s="22">
        <f>SUM('önkorm.'!C10,PH!C7,HSZK!C7,Könyvtár!C7)</f>
        <v>0</v>
      </c>
      <c r="D12" s="22">
        <f>SUM('önkorm.'!D10,PH!D7,HSZK!D7,Könyvtár!D7)</f>
        <v>375321829</v>
      </c>
      <c r="E12" s="22">
        <f>SUM('önkorm.'!E10,PH!E7,HSZK!E7,Könyvtár!E7)</f>
        <v>0</v>
      </c>
      <c r="F12" s="22">
        <f>SUM('önkorm.'!F10,PH!F7,HSZK!F7,Könyvtár!F7)</f>
        <v>0</v>
      </c>
      <c r="G12" s="22">
        <f>SUM('önkorm.'!G10,PH!G7,HSZK!G7,Könyvtár!G7)</f>
        <v>0</v>
      </c>
      <c r="H12" s="22">
        <f>SUM('önkorm.'!H10,PH!H7,HSZK!H7,Könyvtár!H7)</f>
        <v>0</v>
      </c>
      <c r="I12" s="28">
        <f>SUM('önkorm.'!I10,PH!I7,HSZK!I7,Könyvtár!I7)</f>
        <v>375321829</v>
      </c>
    </row>
    <row r="13" spans="1:9" ht="15">
      <c r="A13" s="25" t="s">
        <v>17</v>
      </c>
      <c r="B13" s="19" t="s">
        <v>18</v>
      </c>
      <c r="C13" s="20">
        <f>SUM('önkorm.'!C11,PH!C8,HSZK!C8,Könyvtár!C8)</f>
        <v>0</v>
      </c>
      <c r="D13" s="20">
        <f>SUM('önkorm.'!D11,PH!D8,HSZK!D8,Könyvtár!D8)</f>
        <v>375321829</v>
      </c>
      <c r="E13" s="20">
        <f>SUM('önkorm.'!E11,PH!E8,HSZK!E8,Könyvtár!E8)</f>
        <v>0</v>
      </c>
      <c r="F13" s="20">
        <f>SUM('önkorm.'!F11,PH!F8,HSZK!F8,Könyvtár!F8)</f>
        <v>0</v>
      </c>
      <c r="G13" s="20">
        <f>SUM('önkorm.'!G11,PH!G8,HSZK!G8,Könyvtár!G8)</f>
        <v>0</v>
      </c>
      <c r="H13" s="20">
        <f>SUM('önkorm.'!H11,PH!H8,HSZK!H8,Könyvtár!H8)</f>
        <v>0</v>
      </c>
      <c r="I13" s="26">
        <f>SUM('önkorm.'!I11,PH!I8,HSZK!I8,Könyvtár!I8)</f>
        <v>375321829</v>
      </c>
    </row>
    <row r="14" spans="1:9" ht="15">
      <c r="A14" s="25" t="s">
        <v>19</v>
      </c>
      <c r="B14" s="19" t="s">
        <v>20</v>
      </c>
      <c r="C14" s="20">
        <f>SUM('önkorm.'!C12,PH!C9,HSZK!C9,Könyvtár!C9)</f>
        <v>221093270</v>
      </c>
      <c r="D14" s="20">
        <f>SUM('önkorm.'!D12,PH!D9,HSZK!D9,Könyvtár!D9)</f>
        <v>7639465078</v>
      </c>
      <c r="E14" s="20">
        <f>SUM('önkorm.'!E12,PH!E9,HSZK!E9,Könyvtár!E9)</f>
        <v>211920800</v>
      </c>
      <c r="F14" s="20">
        <f>SUM('önkorm.'!F12,PH!F9,HSZK!F9,Könyvtár!F9)</f>
        <v>0</v>
      </c>
      <c r="G14" s="20">
        <f>SUM('önkorm.'!G12,PH!G9,HSZK!G9,Könyvtár!G9)</f>
        <v>150038830</v>
      </c>
      <c r="H14" s="20">
        <f>SUM('önkorm.'!H12,PH!H9,HSZK!H9,Könyvtár!H9)</f>
        <v>0</v>
      </c>
      <c r="I14" s="26">
        <f>SUM('önkorm.'!I12,PH!I9,HSZK!I9,Könyvtár!I9)</f>
        <v>8222517978</v>
      </c>
    </row>
    <row r="15" spans="1:9" ht="30">
      <c r="A15" s="25" t="s">
        <v>21</v>
      </c>
      <c r="B15" s="19" t="s">
        <v>22</v>
      </c>
      <c r="C15" s="20">
        <f>SUM('önkorm.'!C13,PH!C10,HSZK!C10,Könyvtár!C10)</f>
        <v>104583217</v>
      </c>
      <c r="D15" s="20">
        <f>SUM('önkorm.'!D13,PH!D10,HSZK!D10,Könyvtár!D10)</f>
        <v>1170439236</v>
      </c>
      <c r="E15" s="20">
        <f>SUM('önkorm.'!E13,PH!E10,HSZK!E10,Könyvtár!E10)</f>
        <v>115297593</v>
      </c>
      <c r="F15" s="20">
        <f>SUM('önkorm.'!F13,PH!F10,HSZK!F10,Könyvtár!F10)</f>
        <v>0</v>
      </c>
      <c r="G15" s="20">
        <f>SUM('önkorm.'!G13,PH!G10,HSZK!G10,Könyvtár!G10)</f>
        <v>0</v>
      </c>
      <c r="H15" s="20">
        <f>SUM('önkorm.'!H13,PH!H10,HSZK!H10,Könyvtár!H10)</f>
        <v>0</v>
      </c>
      <c r="I15" s="26">
        <f>SUM('önkorm.'!I13,PH!I10,HSZK!I10,Könyvtár!I10)</f>
        <v>1390320046</v>
      </c>
    </row>
    <row r="16" spans="1:9" ht="30">
      <c r="A16" s="27" t="s">
        <v>23</v>
      </c>
      <c r="B16" s="21" t="s">
        <v>24</v>
      </c>
      <c r="C16" s="22">
        <f>SUM('önkorm.'!C14,PH!C11,HSZK!C11,Könyvtár!C11)</f>
        <v>29371604</v>
      </c>
      <c r="D16" s="22">
        <f>SUM('önkorm.'!D14,PH!D11,HSZK!D11,Könyvtár!D11)</f>
        <v>143916998</v>
      </c>
      <c r="E16" s="22">
        <f>SUM('önkorm.'!E14,PH!E11,HSZK!E11,Könyvtár!E11)</f>
        <v>41487505</v>
      </c>
      <c r="F16" s="22">
        <f>SUM('önkorm.'!F14,PH!F11,HSZK!F11,Könyvtár!F11)</f>
        <v>0</v>
      </c>
      <c r="G16" s="22">
        <f>SUM('önkorm.'!G14,PH!G11,HSZK!G11,Könyvtár!G11)</f>
        <v>0</v>
      </c>
      <c r="H16" s="22">
        <f>SUM('önkorm.'!H14,PH!H11,HSZK!H11,Könyvtár!H11)</f>
        <v>0</v>
      </c>
      <c r="I16" s="28">
        <f>SUM('önkorm.'!I14,PH!I11,HSZK!I11,Könyvtár!I11)</f>
        <v>214776107</v>
      </c>
    </row>
    <row r="17" spans="1:9" ht="30">
      <c r="A17" s="27" t="s">
        <v>25</v>
      </c>
      <c r="B17" s="21" t="s">
        <v>26</v>
      </c>
      <c r="C17" s="22">
        <f>SUM('önkorm.'!C15,PH!C12,HSZK!C12,Könyvtár!C12)</f>
        <v>0</v>
      </c>
      <c r="D17" s="22">
        <f>SUM('önkorm.'!D15,PH!D12,HSZK!D12,Könyvtár!D12)</f>
        <v>0</v>
      </c>
      <c r="E17" s="22">
        <f>SUM('önkorm.'!E15,PH!E12,HSZK!E12,Könyvtár!E12)</f>
        <v>498000</v>
      </c>
      <c r="F17" s="22">
        <f>SUM('önkorm.'!F15,PH!F12,HSZK!F12,Könyvtár!F12)</f>
        <v>0</v>
      </c>
      <c r="G17" s="22">
        <f>SUM('önkorm.'!G15,PH!G12,HSZK!G12,Könyvtár!G12)</f>
        <v>0</v>
      </c>
      <c r="H17" s="22">
        <f>SUM('önkorm.'!H15,PH!H12,HSZK!H12,Könyvtár!H12)</f>
        <v>0</v>
      </c>
      <c r="I17" s="28">
        <f>SUM('önkorm.'!I15,PH!I12,HSZK!I12,Könyvtár!I12)</f>
        <v>498000</v>
      </c>
    </row>
    <row r="18" spans="1:9" ht="30">
      <c r="A18" s="25" t="s">
        <v>27</v>
      </c>
      <c r="B18" s="19" t="s">
        <v>28</v>
      </c>
      <c r="C18" s="20">
        <f>SUM('önkorm.'!C16,PH!C13,HSZK!C13,Könyvtár!C13)</f>
        <v>133954821</v>
      </c>
      <c r="D18" s="20">
        <f>SUM('önkorm.'!D16,PH!D13,HSZK!D13,Könyvtár!D13)</f>
        <v>1314356234</v>
      </c>
      <c r="E18" s="20">
        <f>SUM('önkorm.'!E16,PH!E13,HSZK!E13,Könyvtár!E13)</f>
        <v>156287098</v>
      </c>
      <c r="F18" s="20">
        <f>SUM('önkorm.'!F16,PH!F13,HSZK!F13,Könyvtár!F13)</f>
        <v>0</v>
      </c>
      <c r="G18" s="20">
        <f>SUM('önkorm.'!G16,PH!G13,HSZK!G13,Könyvtár!G13)</f>
        <v>0</v>
      </c>
      <c r="H18" s="20">
        <f>SUM('önkorm.'!H16,PH!H13,HSZK!H13,Könyvtár!H13)</f>
        <v>0</v>
      </c>
      <c r="I18" s="26">
        <f>SUM('önkorm.'!I16,PH!I13,HSZK!I13,Könyvtár!I13)</f>
        <v>1604598153</v>
      </c>
    </row>
    <row r="19" spans="1:9" ht="15">
      <c r="A19" s="25" t="s">
        <v>29</v>
      </c>
      <c r="B19" s="19" t="s">
        <v>30</v>
      </c>
      <c r="C19" s="20">
        <f>SUM('önkorm.'!C17,PH!C14,HSZK!C14,Könyvtár!C14)</f>
        <v>133954821</v>
      </c>
      <c r="D19" s="20">
        <f>SUM('önkorm.'!D17,PH!D14,HSZK!D14,Könyvtár!D14)</f>
        <v>1314356234</v>
      </c>
      <c r="E19" s="20">
        <f>SUM('önkorm.'!E17,PH!E14,HSZK!E14,Könyvtár!E14)</f>
        <v>156287098</v>
      </c>
      <c r="F19" s="20">
        <f>SUM('önkorm.'!F17,PH!F14,HSZK!F14,Könyvtár!F14)</f>
        <v>0</v>
      </c>
      <c r="G19" s="20">
        <f>SUM('önkorm.'!G17,PH!G14,HSZK!G14,Könyvtár!G14)</f>
        <v>0</v>
      </c>
      <c r="H19" s="20">
        <f>SUM('önkorm.'!H17,PH!H14,HSZK!H14,Könyvtár!H14)</f>
        <v>0</v>
      </c>
      <c r="I19" s="26">
        <f>SUM('önkorm.'!I17,PH!I14,HSZK!I14,Könyvtár!I14)</f>
        <v>1604598153</v>
      </c>
    </row>
    <row r="20" spans="1:9" ht="15">
      <c r="A20" s="25" t="s">
        <v>31</v>
      </c>
      <c r="B20" s="19" t="s">
        <v>32</v>
      </c>
      <c r="C20" s="20">
        <f>SUM('önkorm.'!C18,PH!C15,HSZK!C15,Könyvtár!C15)</f>
        <v>87138449</v>
      </c>
      <c r="D20" s="20">
        <f>SUM('önkorm.'!D18,PH!D15,HSZK!D15,Könyvtár!D15)</f>
        <v>6325108844</v>
      </c>
      <c r="E20" s="20">
        <f>SUM('önkorm.'!E18,PH!E15,HSZK!E15,Könyvtár!E15)</f>
        <v>55633702</v>
      </c>
      <c r="F20" s="20">
        <f>SUM('önkorm.'!F18,PH!F15,HSZK!F15,Könyvtár!F15)</f>
        <v>0</v>
      </c>
      <c r="G20" s="20">
        <f>SUM('önkorm.'!G18,PH!G15,HSZK!G15,Könyvtár!G15)</f>
        <v>150038830</v>
      </c>
      <c r="H20" s="20">
        <f>SUM('önkorm.'!H18,PH!H15,HSZK!H15,Könyvtár!H15)</f>
        <v>0</v>
      </c>
      <c r="I20" s="26">
        <f>SUM('önkorm.'!I18,PH!I15,HSZK!I15,Könyvtár!I15)</f>
        <v>6617919825</v>
      </c>
    </row>
    <row r="21" spans="1:9" ht="30.75" thickBot="1">
      <c r="A21" s="29" t="s">
        <v>33</v>
      </c>
      <c r="B21" s="30" t="s">
        <v>34</v>
      </c>
      <c r="C21" s="31">
        <f>SUM('önkorm.'!C19,PH!C16,HSZK!C16,Könyvtár!C16)</f>
        <v>33538620</v>
      </c>
      <c r="D21" s="31">
        <f>SUM('önkorm.'!D19,PH!D16,HSZK!D16,Könyvtár!D16)</f>
        <v>574333</v>
      </c>
      <c r="E21" s="31">
        <f>SUM('önkorm.'!E19,PH!E16,HSZK!E16,Könyvtár!E16)</f>
        <v>117552494</v>
      </c>
      <c r="F21" s="31">
        <f>SUM('önkorm.'!F19,PH!F16,HSZK!F16,Könyvtár!F16)</f>
        <v>0</v>
      </c>
      <c r="G21" s="31">
        <f>SUM('önkorm.'!G19,PH!G16,HSZK!G16,Könyvtár!G16)</f>
        <v>0</v>
      </c>
      <c r="H21" s="31">
        <f>SUM('önkorm.'!H19,PH!H16,HSZK!H16,Könyvtár!H16)</f>
        <v>0</v>
      </c>
      <c r="I21" s="32">
        <f>SUM('önkorm.'!I19,PH!I16,HSZK!I16,Könyvtár!I16)</f>
        <v>151665447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E20" sqref="E20"/>
    </sheetView>
  </sheetViews>
  <sheetFormatPr defaultColWidth="12.140625" defaultRowHeight="15"/>
  <cols>
    <col min="1" max="1" width="12.140625" style="16" customWidth="1"/>
    <col min="2" max="2" width="31.421875" style="16" customWidth="1"/>
    <col min="3" max="4" width="12.140625" style="16" customWidth="1"/>
    <col min="5" max="5" width="13.8515625" style="16" customWidth="1"/>
    <col min="6" max="6" width="7.8515625" style="16" customWidth="1"/>
    <col min="7" max="7" width="12.57421875" style="16" customWidth="1"/>
    <col min="8" max="8" width="13.8515625" style="16" customWidth="1"/>
    <col min="9" max="9" width="14.7109375" style="16" customWidth="1"/>
    <col min="10" max="16384" width="12.140625" style="16" customWidth="1"/>
  </cols>
  <sheetData>
    <row r="1" ht="15.75" thickBot="1"/>
    <row r="2" spans="1:9" s="36" customFormat="1" ht="75">
      <c r="A2" s="33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5" t="s">
        <v>8</v>
      </c>
    </row>
    <row r="3" spans="1:9" s="17" customFormat="1" ht="15">
      <c r="A3" s="23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  <c r="G3" s="18">
        <v>7</v>
      </c>
      <c r="H3" s="18">
        <v>8</v>
      </c>
      <c r="I3" s="24">
        <v>9</v>
      </c>
    </row>
    <row r="4" spans="1:9" ht="30">
      <c r="A4" s="25" t="s">
        <v>9</v>
      </c>
      <c r="B4" s="19" t="s">
        <v>10</v>
      </c>
      <c r="C4" s="20">
        <v>198948510</v>
      </c>
      <c r="D4" s="20">
        <v>7708859163</v>
      </c>
      <c r="E4" s="20">
        <v>96923966</v>
      </c>
      <c r="F4" s="20">
        <v>0</v>
      </c>
      <c r="G4" s="20">
        <v>0</v>
      </c>
      <c r="H4" s="20">
        <v>0</v>
      </c>
      <c r="I4" s="26">
        <f>SUM(C4:H4)</f>
        <v>8004731639</v>
      </c>
    </row>
    <row r="5" spans="1:9" ht="30">
      <c r="A5" s="27" t="s">
        <v>11</v>
      </c>
      <c r="B5" s="21" t="s">
        <v>12</v>
      </c>
      <c r="C5" s="22">
        <v>0</v>
      </c>
      <c r="D5" s="22">
        <v>293980595</v>
      </c>
      <c r="E5" s="22">
        <v>38334013</v>
      </c>
      <c r="F5" s="22">
        <v>0</v>
      </c>
      <c r="G5" s="22">
        <v>150038830</v>
      </c>
      <c r="H5" s="22">
        <v>0</v>
      </c>
      <c r="I5" s="28">
        <f aca="true" t="shared" si="0" ref="I5:I19">SUM(C5:H5)</f>
        <v>482353438</v>
      </c>
    </row>
    <row r="6" spans="1:9" ht="15">
      <c r="A6" s="27" t="s">
        <v>35</v>
      </c>
      <c r="B6" s="21" t="s">
        <v>36</v>
      </c>
      <c r="C6" s="22">
        <v>0</v>
      </c>
      <c r="D6" s="22">
        <v>1947149</v>
      </c>
      <c r="E6" s="22">
        <v>0</v>
      </c>
      <c r="F6" s="22">
        <v>0</v>
      </c>
      <c r="G6" s="22">
        <v>0</v>
      </c>
      <c r="H6" s="22">
        <v>0</v>
      </c>
      <c r="I6" s="28">
        <f t="shared" si="0"/>
        <v>1947149</v>
      </c>
    </row>
    <row r="7" spans="1:9" ht="15">
      <c r="A7" s="27" t="s">
        <v>37</v>
      </c>
      <c r="B7" s="21" t="s">
        <v>38</v>
      </c>
      <c r="C7" s="22">
        <v>9790000</v>
      </c>
      <c r="D7" s="22">
        <v>10000000</v>
      </c>
      <c r="E7" s="22">
        <v>0</v>
      </c>
      <c r="F7" s="22">
        <v>0</v>
      </c>
      <c r="G7" s="22">
        <v>0</v>
      </c>
      <c r="H7" s="22">
        <v>0</v>
      </c>
      <c r="I7" s="28">
        <f t="shared" si="0"/>
        <v>19790000</v>
      </c>
    </row>
    <row r="8" spans="1:9" ht="15">
      <c r="A8" s="25" t="s">
        <v>13</v>
      </c>
      <c r="B8" s="19" t="s">
        <v>14</v>
      </c>
      <c r="C8" s="20">
        <f aca="true" t="shared" si="1" ref="C8:H8">SUM(C5:C7)</f>
        <v>9790000</v>
      </c>
      <c r="D8" s="20">
        <f t="shared" si="1"/>
        <v>305927744</v>
      </c>
      <c r="E8" s="20">
        <f t="shared" si="1"/>
        <v>38334013</v>
      </c>
      <c r="F8" s="20">
        <f t="shared" si="1"/>
        <v>0</v>
      </c>
      <c r="G8" s="20">
        <f t="shared" si="1"/>
        <v>150038830</v>
      </c>
      <c r="H8" s="20">
        <f t="shared" si="1"/>
        <v>0</v>
      </c>
      <c r="I8" s="26">
        <f t="shared" si="0"/>
        <v>504090587</v>
      </c>
    </row>
    <row r="9" spans="1:9" ht="15">
      <c r="A9" s="27" t="s">
        <v>39</v>
      </c>
      <c r="B9" s="21" t="s">
        <v>40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8">
        <f t="shared" si="0"/>
        <v>0</v>
      </c>
    </row>
    <row r="10" spans="1:9" ht="15">
      <c r="A10" s="27" t="s">
        <v>15</v>
      </c>
      <c r="B10" s="21" t="s">
        <v>16</v>
      </c>
      <c r="C10" s="22">
        <v>0</v>
      </c>
      <c r="D10" s="22">
        <v>375321829</v>
      </c>
      <c r="E10" s="22">
        <v>0</v>
      </c>
      <c r="F10" s="22">
        <v>0</v>
      </c>
      <c r="G10" s="22">
        <v>0</v>
      </c>
      <c r="H10" s="22">
        <v>0</v>
      </c>
      <c r="I10" s="28">
        <f t="shared" si="0"/>
        <v>375321829</v>
      </c>
    </row>
    <row r="11" spans="1:9" ht="15">
      <c r="A11" s="25" t="s">
        <v>17</v>
      </c>
      <c r="B11" s="19" t="s">
        <v>18</v>
      </c>
      <c r="C11" s="20">
        <f aca="true" t="shared" si="2" ref="C11:H11">SUM(C9:C10)</f>
        <v>0</v>
      </c>
      <c r="D11" s="20">
        <f t="shared" si="2"/>
        <v>375321829</v>
      </c>
      <c r="E11" s="20">
        <f t="shared" si="2"/>
        <v>0</v>
      </c>
      <c r="F11" s="20">
        <f t="shared" si="2"/>
        <v>0</v>
      </c>
      <c r="G11" s="20">
        <f t="shared" si="2"/>
        <v>0</v>
      </c>
      <c r="H11" s="20">
        <f t="shared" si="2"/>
        <v>0</v>
      </c>
      <c r="I11" s="26">
        <f t="shared" si="0"/>
        <v>375321829</v>
      </c>
    </row>
    <row r="12" spans="1:9" ht="16.5" customHeight="1">
      <c r="A12" s="25" t="s">
        <v>19</v>
      </c>
      <c r="B12" s="19" t="s">
        <v>20</v>
      </c>
      <c r="C12" s="20">
        <f aca="true" t="shared" si="3" ref="C12:H12">SUM(C4+C8-C11)</f>
        <v>208738510</v>
      </c>
      <c r="D12" s="20">
        <f t="shared" si="3"/>
        <v>7639465078</v>
      </c>
      <c r="E12" s="20">
        <f t="shared" si="3"/>
        <v>135257979</v>
      </c>
      <c r="F12" s="20">
        <f t="shared" si="3"/>
        <v>0</v>
      </c>
      <c r="G12" s="20">
        <f t="shared" si="3"/>
        <v>150038830</v>
      </c>
      <c r="H12" s="20">
        <f t="shared" si="3"/>
        <v>0</v>
      </c>
      <c r="I12" s="26">
        <f>SUM(C12:H12)</f>
        <v>8133500397</v>
      </c>
    </row>
    <row r="13" spans="1:9" ht="30">
      <c r="A13" s="25" t="s">
        <v>21</v>
      </c>
      <c r="B13" s="19" t="s">
        <v>22</v>
      </c>
      <c r="C13" s="20">
        <v>93165063</v>
      </c>
      <c r="D13" s="20">
        <v>1170439236</v>
      </c>
      <c r="E13" s="20">
        <v>55875814</v>
      </c>
      <c r="F13" s="20">
        <v>0</v>
      </c>
      <c r="G13" s="20">
        <v>0</v>
      </c>
      <c r="H13" s="20">
        <v>0</v>
      </c>
      <c r="I13" s="26">
        <f t="shared" si="0"/>
        <v>1319480113</v>
      </c>
    </row>
    <row r="14" spans="1:9" ht="30">
      <c r="A14" s="27" t="s">
        <v>23</v>
      </c>
      <c r="B14" s="21" t="s">
        <v>24</v>
      </c>
      <c r="C14" s="22">
        <v>29112051</v>
      </c>
      <c r="D14" s="22">
        <v>143916998</v>
      </c>
      <c r="E14" s="22">
        <v>27481563</v>
      </c>
      <c r="F14" s="22">
        <v>0</v>
      </c>
      <c r="G14" s="22">
        <v>0</v>
      </c>
      <c r="H14" s="22">
        <v>0</v>
      </c>
      <c r="I14" s="28">
        <f t="shared" si="0"/>
        <v>200510612</v>
      </c>
    </row>
    <row r="15" spans="1:9" ht="30">
      <c r="A15" s="27" t="s">
        <v>25</v>
      </c>
      <c r="B15" s="21" t="s">
        <v>26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8">
        <f t="shared" si="0"/>
        <v>0</v>
      </c>
    </row>
    <row r="16" spans="1:9" ht="30">
      <c r="A16" s="25" t="s">
        <v>27</v>
      </c>
      <c r="B16" s="19" t="s">
        <v>28</v>
      </c>
      <c r="C16" s="20">
        <f aca="true" t="shared" si="4" ref="C16:H16">SUM(C13+C14-C15)</f>
        <v>122277114</v>
      </c>
      <c r="D16" s="20">
        <f t="shared" si="4"/>
        <v>1314356234</v>
      </c>
      <c r="E16" s="20">
        <f t="shared" si="4"/>
        <v>83357377</v>
      </c>
      <c r="F16" s="20">
        <f t="shared" si="4"/>
        <v>0</v>
      </c>
      <c r="G16" s="20">
        <f t="shared" si="4"/>
        <v>0</v>
      </c>
      <c r="H16" s="20">
        <f t="shared" si="4"/>
        <v>0</v>
      </c>
      <c r="I16" s="26">
        <f t="shared" si="0"/>
        <v>1519990725</v>
      </c>
    </row>
    <row r="17" spans="1:9" ht="30">
      <c r="A17" s="25" t="s">
        <v>29</v>
      </c>
      <c r="B17" s="19" t="s">
        <v>30</v>
      </c>
      <c r="C17" s="20">
        <f aca="true" t="shared" si="5" ref="C17:H17">SUM(C16)</f>
        <v>122277114</v>
      </c>
      <c r="D17" s="20">
        <f t="shared" si="5"/>
        <v>1314356234</v>
      </c>
      <c r="E17" s="20">
        <f t="shared" si="5"/>
        <v>83357377</v>
      </c>
      <c r="F17" s="20">
        <f t="shared" si="5"/>
        <v>0</v>
      </c>
      <c r="G17" s="20">
        <f t="shared" si="5"/>
        <v>0</v>
      </c>
      <c r="H17" s="20">
        <f t="shared" si="5"/>
        <v>0</v>
      </c>
      <c r="I17" s="26">
        <f t="shared" si="0"/>
        <v>1519990725</v>
      </c>
    </row>
    <row r="18" spans="1:9" ht="15">
      <c r="A18" s="25" t="s">
        <v>31</v>
      </c>
      <c r="B18" s="19" t="s">
        <v>32</v>
      </c>
      <c r="C18" s="20">
        <f aca="true" t="shared" si="6" ref="C18:H18">SUM(C12-C17)</f>
        <v>86461396</v>
      </c>
      <c r="D18" s="20">
        <f t="shared" si="6"/>
        <v>6325108844</v>
      </c>
      <c r="E18" s="20">
        <f t="shared" si="6"/>
        <v>51900602</v>
      </c>
      <c r="F18" s="20">
        <f t="shared" si="6"/>
        <v>0</v>
      </c>
      <c r="G18" s="20">
        <f t="shared" si="6"/>
        <v>150038830</v>
      </c>
      <c r="H18" s="20">
        <f t="shared" si="6"/>
        <v>0</v>
      </c>
      <c r="I18" s="26">
        <f t="shared" si="0"/>
        <v>6613509672</v>
      </c>
    </row>
    <row r="19" spans="1:9" ht="30.75" thickBot="1">
      <c r="A19" s="29" t="s">
        <v>33</v>
      </c>
      <c r="B19" s="30" t="s">
        <v>34</v>
      </c>
      <c r="C19" s="31">
        <v>22542509</v>
      </c>
      <c r="D19" s="31">
        <v>574333</v>
      </c>
      <c r="E19" s="31">
        <v>51426207</v>
      </c>
      <c r="F19" s="31">
        <v>0</v>
      </c>
      <c r="G19" s="31">
        <v>0</v>
      </c>
      <c r="H19" s="31">
        <v>0</v>
      </c>
      <c r="I19" s="32">
        <f t="shared" si="0"/>
        <v>74543049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P12" sqref="P12"/>
    </sheetView>
  </sheetViews>
  <sheetFormatPr defaultColWidth="9.140625" defaultRowHeight="15"/>
  <cols>
    <col min="1" max="1" width="3.00390625" style="0" bestFit="1" customWidth="1"/>
    <col min="2" max="2" width="34.00390625" style="0" customWidth="1"/>
    <col min="3" max="3" width="12.28125" style="0" customWidth="1"/>
    <col min="4" max="4" width="10.421875" style="0" customWidth="1"/>
    <col min="5" max="5" width="13.8515625" style="0" customWidth="1"/>
    <col min="6" max="6" width="8.00390625" style="0" customWidth="1"/>
    <col min="7" max="7" width="13.140625" style="0" customWidth="1"/>
    <col min="8" max="8" width="13.28125" style="0" customWidth="1"/>
    <col min="9" max="9" width="14.140625" style="0" customWidth="1"/>
  </cols>
  <sheetData>
    <row r="1" spans="1:9" s="1" customFormat="1" ht="15.75" thickBot="1">
      <c r="A1" s="63"/>
      <c r="B1" s="64"/>
      <c r="C1" s="64"/>
      <c r="D1" s="64"/>
      <c r="E1" s="64"/>
      <c r="F1" s="64"/>
      <c r="G1" s="64"/>
      <c r="H1" s="64"/>
      <c r="I1" s="64"/>
    </row>
    <row r="2" spans="1:9" s="36" customFormat="1" ht="75">
      <c r="A2" s="37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6</v>
      </c>
      <c r="H2" s="38" t="s">
        <v>7</v>
      </c>
      <c r="I2" s="39" t="s">
        <v>8</v>
      </c>
    </row>
    <row r="3" spans="1:9" s="1" customFormat="1" ht="15">
      <c r="A3" s="7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8">
        <v>9</v>
      </c>
    </row>
    <row r="4" spans="1:9" ht="30">
      <c r="A4" s="9" t="s">
        <v>9</v>
      </c>
      <c r="B4" s="3" t="s">
        <v>10</v>
      </c>
      <c r="C4" s="4">
        <v>11655245</v>
      </c>
      <c r="D4" s="4">
        <v>0</v>
      </c>
      <c r="E4" s="4">
        <v>33104036</v>
      </c>
      <c r="F4" s="4">
        <v>0</v>
      </c>
      <c r="G4" s="4">
        <v>0</v>
      </c>
      <c r="H4" s="4">
        <v>0</v>
      </c>
      <c r="I4" s="10">
        <f>SUM(C4:H4)</f>
        <v>44759281</v>
      </c>
    </row>
    <row r="5" spans="1:9" ht="30">
      <c r="A5" s="11" t="s">
        <v>11</v>
      </c>
      <c r="B5" s="5" t="s">
        <v>12</v>
      </c>
      <c r="C5" s="6">
        <v>0</v>
      </c>
      <c r="D5" s="6">
        <v>0</v>
      </c>
      <c r="E5" s="6">
        <v>1868056</v>
      </c>
      <c r="F5" s="6">
        <v>0</v>
      </c>
      <c r="G5" s="6">
        <v>0</v>
      </c>
      <c r="H5" s="6">
        <v>0</v>
      </c>
      <c r="I5" s="12">
        <f aca="true" t="shared" si="0" ref="I5:I16">SUM(C5:H5)</f>
        <v>1868056</v>
      </c>
    </row>
    <row r="6" spans="1:9" ht="15">
      <c r="A6" s="9" t="s">
        <v>13</v>
      </c>
      <c r="B6" s="3" t="s">
        <v>14</v>
      </c>
      <c r="C6" s="4">
        <v>0</v>
      </c>
      <c r="D6" s="4">
        <v>0</v>
      </c>
      <c r="E6" s="4">
        <f>SUM(E5)</f>
        <v>1868056</v>
      </c>
      <c r="F6" s="4">
        <v>0</v>
      </c>
      <c r="G6" s="4">
        <v>0</v>
      </c>
      <c r="H6" s="4">
        <v>0</v>
      </c>
      <c r="I6" s="10">
        <f t="shared" si="0"/>
        <v>1868056</v>
      </c>
    </row>
    <row r="7" spans="1:9" ht="15">
      <c r="A7" s="11" t="s">
        <v>15</v>
      </c>
      <c r="B7" s="5" t="s">
        <v>16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12">
        <f t="shared" si="0"/>
        <v>0</v>
      </c>
    </row>
    <row r="8" spans="1:9" ht="15">
      <c r="A8" s="9" t="s">
        <v>17</v>
      </c>
      <c r="B8" s="3" t="s">
        <v>18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0">
        <f t="shared" si="0"/>
        <v>0</v>
      </c>
    </row>
    <row r="9" spans="1:9" ht="15">
      <c r="A9" s="9" t="s">
        <v>19</v>
      </c>
      <c r="B9" s="3" t="s">
        <v>20</v>
      </c>
      <c r="C9" s="4">
        <f aca="true" t="shared" si="1" ref="C9:H9">SUM(C4+C6-C8)</f>
        <v>11655245</v>
      </c>
      <c r="D9" s="4">
        <f t="shared" si="1"/>
        <v>0</v>
      </c>
      <c r="E9" s="4">
        <f t="shared" si="1"/>
        <v>34972092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10">
        <f t="shared" si="0"/>
        <v>46627337</v>
      </c>
    </row>
    <row r="10" spans="1:9" ht="30">
      <c r="A10" s="9" t="s">
        <v>21</v>
      </c>
      <c r="B10" s="3" t="s">
        <v>22</v>
      </c>
      <c r="C10" s="4">
        <v>10718639</v>
      </c>
      <c r="D10" s="4">
        <v>0</v>
      </c>
      <c r="E10" s="4">
        <v>27983120</v>
      </c>
      <c r="F10" s="4">
        <v>0</v>
      </c>
      <c r="G10" s="4">
        <v>0</v>
      </c>
      <c r="H10" s="4">
        <v>0</v>
      </c>
      <c r="I10" s="10">
        <f t="shared" si="0"/>
        <v>38701759</v>
      </c>
    </row>
    <row r="11" spans="1:9" ht="30">
      <c r="A11" s="11" t="s">
        <v>23</v>
      </c>
      <c r="B11" s="5" t="s">
        <v>24</v>
      </c>
      <c r="C11" s="6">
        <v>259553</v>
      </c>
      <c r="D11" s="6">
        <v>0</v>
      </c>
      <c r="E11" s="6">
        <v>4764360</v>
      </c>
      <c r="F11" s="6">
        <v>0</v>
      </c>
      <c r="G11" s="6">
        <v>0</v>
      </c>
      <c r="H11" s="6">
        <v>0</v>
      </c>
      <c r="I11" s="10">
        <f t="shared" si="0"/>
        <v>5023913</v>
      </c>
    </row>
    <row r="12" spans="1:9" ht="30">
      <c r="A12" s="11" t="s">
        <v>25</v>
      </c>
      <c r="B12" s="5" t="s">
        <v>26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10">
        <f t="shared" si="0"/>
        <v>0</v>
      </c>
    </row>
    <row r="13" spans="1:9" ht="30">
      <c r="A13" s="9" t="s">
        <v>27</v>
      </c>
      <c r="B13" s="3" t="s">
        <v>28</v>
      </c>
      <c r="C13" s="4">
        <f>SUM(C10+C11-C12)</f>
        <v>10978192</v>
      </c>
      <c r="D13" s="4">
        <f>SUM(D10+D11-D12)</f>
        <v>0</v>
      </c>
      <c r="E13" s="4">
        <f>SUM(E10+E11-E12)</f>
        <v>32747480</v>
      </c>
      <c r="F13" s="4">
        <v>0</v>
      </c>
      <c r="G13" s="4">
        <v>0</v>
      </c>
      <c r="H13" s="4">
        <v>0</v>
      </c>
      <c r="I13" s="10">
        <f t="shared" si="0"/>
        <v>43725672</v>
      </c>
    </row>
    <row r="14" spans="1:9" ht="15">
      <c r="A14" s="9" t="s">
        <v>29</v>
      </c>
      <c r="B14" s="3" t="s">
        <v>30</v>
      </c>
      <c r="C14" s="4">
        <f>SUM(C13)</f>
        <v>10978192</v>
      </c>
      <c r="D14" s="4">
        <f>SUM(D13)</f>
        <v>0</v>
      </c>
      <c r="E14" s="4">
        <f>SUM(E13)</f>
        <v>32747480</v>
      </c>
      <c r="F14" s="4">
        <v>0</v>
      </c>
      <c r="G14" s="4">
        <v>0</v>
      </c>
      <c r="H14" s="4">
        <v>0</v>
      </c>
      <c r="I14" s="10">
        <f t="shared" si="0"/>
        <v>43725672</v>
      </c>
    </row>
    <row r="15" spans="1:9" ht="15">
      <c r="A15" s="9" t="s">
        <v>31</v>
      </c>
      <c r="B15" s="3" t="s">
        <v>32</v>
      </c>
      <c r="C15" s="4">
        <f>SUM(C9-C14)</f>
        <v>677053</v>
      </c>
      <c r="D15" s="4">
        <f>SUM(D9-D14)</f>
        <v>0</v>
      </c>
      <c r="E15" s="4">
        <f>SUM(E9-E14)</f>
        <v>2224612</v>
      </c>
      <c r="F15" s="4">
        <v>0</v>
      </c>
      <c r="G15" s="4">
        <v>0</v>
      </c>
      <c r="H15" s="4">
        <v>0</v>
      </c>
      <c r="I15" s="10">
        <f t="shared" si="0"/>
        <v>2901665</v>
      </c>
    </row>
    <row r="16" spans="1:9" ht="30.75" thickBot="1">
      <c r="A16" s="13" t="s">
        <v>33</v>
      </c>
      <c r="B16" s="14" t="s">
        <v>34</v>
      </c>
      <c r="C16" s="15">
        <v>10296596</v>
      </c>
      <c r="D16" s="15">
        <v>0</v>
      </c>
      <c r="E16" s="15">
        <v>28655331</v>
      </c>
      <c r="F16" s="15">
        <v>0</v>
      </c>
      <c r="G16" s="15">
        <v>0</v>
      </c>
      <c r="H16" s="15">
        <v>0</v>
      </c>
      <c r="I16" s="59">
        <f t="shared" si="0"/>
        <v>38951927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5.8515625" style="16" customWidth="1"/>
    <col min="2" max="2" width="31.57421875" style="16" customWidth="1"/>
    <col min="3" max="4" width="12.140625" style="16" customWidth="1"/>
    <col min="5" max="5" width="17.140625" style="16" customWidth="1"/>
    <col min="6" max="6" width="7.8515625" style="16" customWidth="1"/>
    <col min="7" max="7" width="12.00390625" style="16" customWidth="1"/>
    <col min="8" max="8" width="13.28125" style="16" customWidth="1"/>
    <col min="9" max="9" width="14.140625" style="16" customWidth="1"/>
    <col min="10" max="16384" width="9.140625" style="16" customWidth="1"/>
  </cols>
  <sheetData>
    <row r="1" ht="15.75" thickBot="1"/>
    <row r="2" spans="1:9" s="17" customFormat="1" ht="61.5" customHeight="1">
      <c r="A2" s="33" t="s">
        <v>0</v>
      </c>
      <c r="B2" s="58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5" t="s">
        <v>8</v>
      </c>
    </row>
    <row r="3" spans="1:9" s="17" customFormat="1" ht="15">
      <c r="A3" s="23">
        <v>1</v>
      </c>
      <c r="B3" s="54">
        <v>2</v>
      </c>
      <c r="C3" s="18">
        <v>3</v>
      </c>
      <c r="D3" s="18">
        <v>4</v>
      </c>
      <c r="E3" s="18">
        <v>5</v>
      </c>
      <c r="F3" s="18">
        <v>6</v>
      </c>
      <c r="G3" s="18">
        <v>7</v>
      </c>
      <c r="H3" s="18">
        <v>8</v>
      </c>
      <c r="I3" s="24">
        <v>9</v>
      </c>
    </row>
    <row r="4" spans="1:9" ht="30">
      <c r="A4" s="25" t="s">
        <v>9</v>
      </c>
      <c r="B4" s="55" t="s">
        <v>10</v>
      </c>
      <c r="C4" s="20">
        <v>699515</v>
      </c>
      <c r="D4" s="20">
        <v>0</v>
      </c>
      <c r="E4" s="20">
        <v>27191476</v>
      </c>
      <c r="F4" s="20">
        <v>0</v>
      </c>
      <c r="G4" s="20">
        <v>0</v>
      </c>
      <c r="H4" s="20">
        <v>0</v>
      </c>
      <c r="I4" s="26">
        <f>SUM(C4:H4)</f>
        <v>27890991</v>
      </c>
    </row>
    <row r="5" spans="1:9" ht="30">
      <c r="A5" s="27" t="s">
        <v>11</v>
      </c>
      <c r="B5" s="56" t="s">
        <v>12</v>
      </c>
      <c r="C5" s="22">
        <v>0</v>
      </c>
      <c r="D5" s="22">
        <v>0</v>
      </c>
      <c r="E5" s="22">
        <v>2878924</v>
      </c>
      <c r="F5" s="22">
        <v>0</v>
      </c>
      <c r="G5" s="22">
        <v>0</v>
      </c>
      <c r="H5" s="22">
        <v>0</v>
      </c>
      <c r="I5" s="28">
        <f aca="true" t="shared" si="0" ref="I5:I16">SUM(C5:H5)</f>
        <v>2878924</v>
      </c>
    </row>
    <row r="6" spans="1:9" ht="15">
      <c r="A6" s="25" t="s">
        <v>13</v>
      </c>
      <c r="B6" s="55" t="s">
        <v>14</v>
      </c>
      <c r="C6" s="20">
        <v>0</v>
      </c>
      <c r="D6" s="20">
        <v>0</v>
      </c>
      <c r="E6" s="20">
        <f>SUM(E5)</f>
        <v>2878924</v>
      </c>
      <c r="F6" s="20">
        <v>0</v>
      </c>
      <c r="G6" s="20">
        <v>0</v>
      </c>
      <c r="H6" s="20">
        <v>0</v>
      </c>
      <c r="I6" s="26">
        <f t="shared" si="0"/>
        <v>2878924</v>
      </c>
    </row>
    <row r="7" spans="1:9" ht="15">
      <c r="A7" s="27" t="s">
        <v>15</v>
      </c>
      <c r="B7" s="56" t="s">
        <v>16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8">
        <f t="shared" si="0"/>
        <v>0</v>
      </c>
    </row>
    <row r="8" spans="1:9" ht="15">
      <c r="A8" s="25" t="s">
        <v>17</v>
      </c>
      <c r="B8" s="55" t="s">
        <v>18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6">
        <f t="shared" si="0"/>
        <v>0</v>
      </c>
    </row>
    <row r="9" spans="1:9" ht="15">
      <c r="A9" s="25" t="s">
        <v>19</v>
      </c>
      <c r="B9" s="55" t="s">
        <v>20</v>
      </c>
      <c r="C9" s="20">
        <f>SUM(C4+C6-C8)</f>
        <v>699515</v>
      </c>
      <c r="D9" s="20">
        <f>SUM(D4+D6-D8)</f>
        <v>0</v>
      </c>
      <c r="E9" s="20">
        <f>SUM(E4+E6-E8)</f>
        <v>30070400</v>
      </c>
      <c r="F9" s="20">
        <v>0</v>
      </c>
      <c r="G9" s="20">
        <v>0</v>
      </c>
      <c r="H9" s="20">
        <v>0</v>
      </c>
      <c r="I9" s="26">
        <f t="shared" si="0"/>
        <v>30769915</v>
      </c>
    </row>
    <row r="10" spans="1:9" ht="30">
      <c r="A10" s="25" t="s">
        <v>21</v>
      </c>
      <c r="B10" s="55" t="s">
        <v>22</v>
      </c>
      <c r="C10" s="20">
        <v>699515</v>
      </c>
      <c r="D10" s="20">
        <v>0</v>
      </c>
      <c r="E10" s="20">
        <v>23710667</v>
      </c>
      <c r="F10" s="20">
        <v>0</v>
      </c>
      <c r="G10" s="20">
        <v>0</v>
      </c>
      <c r="H10" s="20">
        <v>0</v>
      </c>
      <c r="I10" s="26">
        <f t="shared" si="0"/>
        <v>24410182</v>
      </c>
    </row>
    <row r="11" spans="1:9" ht="30">
      <c r="A11" s="27" t="s">
        <v>23</v>
      </c>
      <c r="B11" s="56" t="s">
        <v>24</v>
      </c>
      <c r="C11" s="22">
        <v>0</v>
      </c>
      <c r="D11" s="22">
        <v>0</v>
      </c>
      <c r="E11" s="22">
        <v>6046428</v>
      </c>
      <c r="F11" s="22">
        <v>0</v>
      </c>
      <c r="G11" s="22">
        <v>0</v>
      </c>
      <c r="H11" s="22">
        <v>0</v>
      </c>
      <c r="I11" s="28">
        <f t="shared" si="0"/>
        <v>6046428</v>
      </c>
    </row>
    <row r="12" spans="1:9" ht="30">
      <c r="A12" s="27" t="s">
        <v>25</v>
      </c>
      <c r="B12" s="56" t="s">
        <v>26</v>
      </c>
      <c r="C12" s="22">
        <v>0</v>
      </c>
      <c r="D12" s="22">
        <v>0</v>
      </c>
      <c r="E12" s="22">
        <v>498000</v>
      </c>
      <c r="F12" s="22">
        <v>0</v>
      </c>
      <c r="G12" s="22">
        <v>0</v>
      </c>
      <c r="H12" s="22">
        <v>0</v>
      </c>
      <c r="I12" s="28">
        <f t="shared" si="0"/>
        <v>498000</v>
      </c>
    </row>
    <row r="13" spans="1:9" ht="30">
      <c r="A13" s="25" t="s">
        <v>27</v>
      </c>
      <c r="B13" s="55" t="s">
        <v>28</v>
      </c>
      <c r="C13" s="20">
        <f>SUM(C10+C11-C12)</f>
        <v>699515</v>
      </c>
      <c r="D13" s="20">
        <f>SUM(D10+D11-D12)</f>
        <v>0</v>
      </c>
      <c r="E13" s="20">
        <f>SUM(E10+E11-E12)</f>
        <v>29259095</v>
      </c>
      <c r="F13" s="20">
        <v>0</v>
      </c>
      <c r="G13" s="20">
        <v>0</v>
      </c>
      <c r="H13" s="20">
        <v>0</v>
      </c>
      <c r="I13" s="26">
        <f t="shared" si="0"/>
        <v>29958610</v>
      </c>
    </row>
    <row r="14" spans="1:9" ht="30">
      <c r="A14" s="25" t="s">
        <v>29</v>
      </c>
      <c r="B14" s="55" t="s">
        <v>30</v>
      </c>
      <c r="C14" s="20">
        <f>SUM(C13)</f>
        <v>699515</v>
      </c>
      <c r="D14" s="20">
        <v>0</v>
      </c>
      <c r="E14" s="20">
        <f>SUM(E13)</f>
        <v>29259095</v>
      </c>
      <c r="F14" s="20">
        <v>0</v>
      </c>
      <c r="G14" s="20">
        <v>0</v>
      </c>
      <c r="H14" s="20">
        <v>0</v>
      </c>
      <c r="I14" s="26">
        <f t="shared" si="0"/>
        <v>29958610</v>
      </c>
    </row>
    <row r="15" spans="1:9" ht="15">
      <c r="A15" s="25" t="s">
        <v>31</v>
      </c>
      <c r="B15" s="55" t="s">
        <v>32</v>
      </c>
      <c r="C15" s="20">
        <f>SUM(C9-C14)</f>
        <v>0</v>
      </c>
      <c r="D15" s="20">
        <f>SUM(D9-D14)</f>
        <v>0</v>
      </c>
      <c r="E15" s="20">
        <f>SUM(E9-E14)</f>
        <v>811305</v>
      </c>
      <c r="F15" s="20">
        <v>0</v>
      </c>
      <c r="G15" s="20">
        <v>0</v>
      </c>
      <c r="H15" s="20">
        <v>0</v>
      </c>
      <c r="I15" s="26">
        <f t="shared" si="0"/>
        <v>811305</v>
      </c>
    </row>
    <row r="16" spans="1:9" ht="30.75" thickBot="1">
      <c r="A16" s="29" t="s">
        <v>33</v>
      </c>
      <c r="B16" s="57" t="s">
        <v>34</v>
      </c>
      <c r="C16" s="31">
        <v>699515</v>
      </c>
      <c r="D16" s="31">
        <v>0</v>
      </c>
      <c r="E16" s="31">
        <v>26861839</v>
      </c>
      <c r="F16" s="31">
        <v>0</v>
      </c>
      <c r="G16" s="31">
        <v>0</v>
      </c>
      <c r="H16" s="31">
        <v>0</v>
      </c>
      <c r="I16" s="32">
        <f t="shared" si="0"/>
        <v>27561354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5.421875" style="17" customWidth="1"/>
    <col min="2" max="2" width="34.57421875" style="17" customWidth="1"/>
    <col min="3" max="3" width="11.28125" style="17" customWidth="1"/>
    <col min="4" max="4" width="16.00390625" style="17" customWidth="1"/>
    <col min="5" max="5" width="14.57421875" style="17" customWidth="1"/>
    <col min="6" max="6" width="7.8515625" style="17" customWidth="1"/>
    <col min="7" max="7" width="12.8515625" style="17" customWidth="1"/>
    <col min="8" max="8" width="15.140625" style="17" customWidth="1"/>
    <col min="9" max="9" width="13.00390625" style="17" customWidth="1"/>
    <col min="10" max="16384" width="9.140625" style="17" customWidth="1"/>
  </cols>
  <sheetData>
    <row r="1" spans="1:9" ht="15.75" thickBot="1">
      <c r="A1" s="65"/>
      <c r="B1" s="66"/>
      <c r="C1" s="66"/>
      <c r="D1" s="66"/>
      <c r="E1" s="66"/>
      <c r="F1" s="66"/>
      <c r="G1" s="66"/>
      <c r="H1" s="66"/>
      <c r="I1" s="66"/>
    </row>
    <row r="2" spans="1:9" s="36" customFormat="1" ht="44.25" customHeight="1">
      <c r="A2" s="33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5" t="s">
        <v>8</v>
      </c>
    </row>
    <row r="3" spans="1:9" ht="15">
      <c r="A3" s="23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  <c r="G3" s="18">
        <v>7</v>
      </c>
      <c r="H3" s="18">
        <v>8</v>
      </c>
      <c r="I3" s="24">
        <v>9</v>
      </c>
    </row>
    <row r="4" spans="1:9" ht="30">
      <c r="A4" s="45" t="s">
        <v>9</v>
      </c>
      <c r="B4" s="41" t="s">
        <v>10</v>
      </c>
      <c r="C4" s="42">
        <v>0</v>
      </c>
      <c r="D4" s="42">
        <v>0</v>
      </c>
      <c r="E4" s="42">
        <v>8397848</v>
      </c>
      <c r="F4" s="42">
        <v>0</v>
      </c>
      <c r="G4" s="42">
        <v>0</v>
      </c>
      <c r="H4" s="42">
        <v>0</v>
      </c>
      <c r="I4" s="46">
        <f>SUM(C4:H4)</f>
        <v>8397848</v>
      </c>
    </row>
    <row r="5" spans="1:9" ht="30">
      <c r="A5" s="23" t="s">
        <v>11</v>
      </c>
      <c r="B5" s="43" t="s">
        <v>12</v>
      </c>
      <c r="C5" s="44">
        <v>0</v>
      </c>
      <c r="D5" s="44">
        <v>0</v>
      </c>
      <c r="E5" s="44">
        <v>3222481</v>
      </c>
      <c r="F5" s="44">
        <v>0</v>
      </c>
      <c r="G5" s="44">
        <v>0</v>
      </c>
      <c r="H5" s="44">
        <v>0</v>
      </c>
      <c r="I5" s="47">
        <f aca="true" t="shared" si="0" ref="I5:I16">SUM(C5:H5)</f>
        <v>3222481</v>
      </c>
    </row>
    <row r="6" spans="1:9" ht="15">
      <c r="A6" s="45" t="s">
        <v>13</v>
      </c>
      <c r="B6" s="41" t="s">
        <v>14</v>
      </c>
      <c r="C6" s="42">
        <v>0</v>
      </c>
      <c r="D6" s="42">
        <v>0</v>
      </c>
      <c r="E6" s="42">
        <f>SUM(E5)</f>
        <v>3222481</v>
      </c>
      <c r="F6" s="42">
        <v>0</v>
      </c>
      <c r="G6" s="42">
        <v>0</v>
      </c>
      <c r="H6" s="42">
        <v>0</v>
      </c>
      <c r="I6" s="46">
        <f t="shared" si="0"/>
        <v>3222481</v>
      </c>
    </row>
    <row r="7" spans="1:9" ht="15">
      <c r="A7" s="23" t="s">
        <v>15</v>
      </c>
      <c r="B7" s="43" t="s">
        <v>16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7">
        <f t="shared" si="0"/>
        <v>0</v>
      </c>
    </row>
    <row r="8" spans="1:9" ht="15">
      <c r="A8" s="45" t="s">
        <v>17</v>
      </c>
      <c r="B8" s="41" t="s">
        <v>18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6">
        <f t="shared" si="0"/>
        <v>0</v>
      </c>
    </row>
    <row r="9" spans="1:9" ht="15">
      <c r="A9" s="45" t="s">
        <v>19</v>
      </c>
      <c r="B9" s="41" t="s">
        <v>20</v>
      </c>
      <c r="C9" s="42">
        <v>0</v>
      </c>
      <c r="D9" s="42">
        <v>0</v>
      </c>
      <c r="E9" s="42">
        <f>SUM(E4+E6)</f>
        <v>11620329</v>
      </c>
      <c r="F9" s="42">
        <v>0</v>
      </c>
      <c r="G9" s="42">
        <v>0</v>
      </c>
      <c r="H9" s="42">
        <v>0</v>
      </c>
      <c r="I9" s="46">
        <f t="shared" si="0"/>
        <v>11620329</v>
      </c>
    </row>
    <row r="10" spans="1:9" ht="30">
      <c r="A10" s="45" t="s">
        <v>21</v>
      </c>
      <c r="B10" s="41" t="s">
        <v>22</v>
      </c>
      <c r="C10" s="42">
        <v>0</v>
      </c>
      <c r="D10" s="42">
        <v>0</v>
      </c>
      <c r="E10" s="42">
        <v>7727992</v>
      </c>
      <c r="F10" s="42">
        <v>0</v>
      </c>
      <c r="G10" s="42">
        <v>0</v>
      </c>
      <c r="H10" s="42">
        <v>0</v>
      </c>
      <c r="I10" s="46">
        <f t="shared" si="0"/>
        <v>7727992</v>
      </c>
    </row>
    <row r="11" spans="1:9" ht="30">
      <c r="A11" s="23" t="s">
        <v>23</v>
      </c>
      <c r="B11" s="43" t="s">
        <v>24</v>
      </c>
      <c r="C11" s="44">
        <v>0</v>
      </c>
      <c r="D11" s="44">
        <v>0</v>
      </c>
      <c r="E11" s="44">
        <v>3195154</v>
      </c>
      <c r="F11" s="44">
        <v>0</v>
      </c>
      <c r="G11" s="44">
        <v>0</v>
      </c>
      <c r="H11" s="44">
        <v>0</v>
      </c>
      <c r="I11" s="47">
        <f t="shared" si="0"/>
        <v>3195154</v>
      </c>
    </row>
    <row r="12" spans="1:9" ht="30">
      <c r="A12" s="23" t="s">
        <v>25</v>
      </c>
      <c r="B12" s="43" t="s">
        <v>26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7">
        <f t="shared" si="0"/>
        <v>0</v>
      </c>
    </row>
    <row r="13" spans="1:9" ht="30">
      <c r="A13" s="45" t="s">
        <v>27</v>
      </c>
      <c r="B13" s="41" t="s">
        <v>28</v>
      </c>
      <c r="C13" s="42">
        <v>0</v>
      </c>
      <c r="D13" s="42">
        <v>0</v>
      </c>
      <c r="E13" s="42">
        <f>SUM(E10:E11)</f>
        <v>10923146</v>
      </c>
      <c r="F13" s="42">
        <v>0</v>
      </c>
      <c r="G13" s="42">
        <v>0</v>
      </c>
      <c r="H13" s="42">
        <v>0</v>
      </c>
      <c r="I13" s="46">
        <f t="shared" si="0"/>
        <v>10923146</v>
      </c>
    </row>
    <row r="14" spans="1:9" ht="15">
      <c r="A14" s="45" t="s">
        <v>29</v>
      </c>
      <c r="B14" s="41" t="s">
        <v>30</v>
      </c>
      <c r="C14" s="42">
        <v>0</v>
      </c>
      <c r="D14" s="42">
        <v>0</v>
      </c>
      <c r="E14" s="42">
        <f>SUM(E13)</f>
        <v>10923146</v>
      </c>
      <c r="F14" s="42">
        <v>0</v>
      </c>
      <c r="G14" s="42">
        <v>0</v>
      </c>
      <c r="H14" s="42">
        <v>0</v>
      </c>
      <c r="I14" s="46">
        <f t="shared" si="0"/>
        <v>10923146</v>
      </c>
    </row>
    <row r="15" spans="1:9" ht="15">
      <c r="A15" s="45" t="s">
        <v>31</v>
      </c>
      <c r="B15" s="41" t="s">
        <v>32</v>
      </c>
      <c r="C15" s="42">
        <v>0</v>
      </c>
      <c r="D15" s="42">
        <v>0</v>
      </c>
      <c r="E15" s="42">
        <f>SUM(E9-E14)</f>
        <v>697183</v>
      </c>
      <c r="F15" s="42">
        <v>0</v>
      </c>
      <c r="G15" s="42">
        <v>0</v>
      </c>
      <c r="H15" s="42">
        <v>0</v>
      </c>
      <c r="I15" s="46">
        <f t="shared" si="0"/>
        <v>697183</v>
      </c>
    </row>
    <row r="16" spans="1:9" ht="30.75" thickBot="1">
      <c r="A16" s="48" t="s">
        <v>33</v>
      </c>
      <c r="B16" s="49" t="s">
        <v>34</v>
      </c>
      <c r="C16" s="50">
        <v>0</v>
      </c>
      <c r="D16" s="50">
        <v>0</v>
      </c>
      <c r="E16" s="50">
        <v>10609117</v>
      </c>
      <c r="F16" s="50">
        <v>0</v>
      </c>
      <c r="G16" s="50">
        <v>0</v>
      </c>
      <c r="H16" s="50">
        <v>0</v>
      </c>
      <c r="I16" s="51">
        <f t="shared" si="0"/>
        <v>10609117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Petz</cp:lastModifiedBy>
  <cp:lastPrinted>2018-05-03T08:01:21Z</cp:lastPrinted>
  <dcterms:created xsi:type="dcterms:W3CDTF">2017-05-10T12:19:07Z</dcterms:created>
  <dcterms:modified xsi:type="dcterms:W3CDTF">2018-05-03T08:02:13Z</dcterms:modified>
  <cp:category/>
  <cp:version/>
  <cp:contentType/>
  <cp:contentStatus/>
</cp:coreProperties>
</file>