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6900" activeTab="0"/>
  </bookViews>
  <sheets>
    <sheet name="alaptábla" sheetId="1" r:id="rId1"/>
    <sheet name="beruházások" sheetId="2" r:id="rId2"/>
    <sheet name="egyéb" sheetId="3" r:id="rId3"/>
  </sheets>
  <definedNames>
    <definedName name="_xlnm.Print_Area" localSheetId="0">'alaptábla'!$A$1:$G$25</definedName>
  </definedNames>
  <calcPr fullCalcOnLoad="1"/>
</workbook>
</file>

<file path=xl/sharedStrings.xml><?xml version="1.0" encoding="utf-8"?>
<sst xmlns="http://schemas.openxmlformats.org/spreadsheetml/2006/main" count="75" uniqueCount="64">
  <si>
    <t>Bevétel</t>
  </si>
  <si>
    <t>Kiadás</t>
  </si>
  <si>
    <t>Intézményi működési bevételek</t>
  </si>
  <si>
    <t>Személyi juttatások</t>
  </si>
  <si>
    <t xml:space="preserve">Gépjárműadó </t>
  </si>
  <si>
    <t>Munkaadókat terhelő járulékok</t>
  </si>
  <si>
    <t xml:space="preserve">Építményadó </t>
  </si>
  <si>
    <t xml:space="preserve">Dologi kiadások </t>
  </si>
  <si>
    <t xml:space="preserve">Iparűzési adó </t>
  </si>
  <si>
    <t>Szociális kiadások, támogatások</t>
  </si>
  <si>
    <t>Feladat finanszírozás (állami támogatás)</t>
  </si>
  <si>
    <t>TB-től átvett pénzeszközök</t>
  </si>
  <si>
    <t xml:space="preserve">Összes bevétel </t>
  </si>
  <si>
    <t xml:space="preserve">Felújítás, Beruházás </t>
  </si>
  <si>
    <t>Összes kiadás</t>
  </si>
  <si>
    <t>Polgármesteri Hivatal</t>
  </si>
  <si>
    <t>Humán Szolgáltató Központ</t>
  </si>
  <si>
    <t>Önkormányzat</t>
  </si>
  <si>
    <t>Könyvtár</t>
  </si>
  <si>
    <t>Városüzemeltető Kft.</t>
  </si>
  <si>
    <t>Sport és Szabadidő Kft.</t>
  </si>
  <si>
    <t>Civil szervezetek, egyházak</t>
  </si>
  <si>
    <t>Működési célú pénzeszköz átadás</t>
  </si>
  <si>
    <t>Működési bevételek összesen</t>
  </si>
  <si>
    <t>Pénzmaradvány</t>
  </si>
  <si>
    <t>Működési kiadások összesen</t>
  </si>
  <si>
    <t>terv</t>
  </si>
  <si>
    <t>1.</t>
  </si>
  <si>
    <t>2.</t>
  </si>
  <si>
    <t>3.</t>
  </si>
  <si>
    <t>4.</t>
  </si>
  <si>
    <t>Önkormányzat összesen</t>
  </si>
  <si>
    <t>3. sz. melléklet</t>
  </si>
  <si>
    <t>Tartalék/ hiány</t>
  </si>
  <si>
    <t>határozat szám</t>
  </si>
  <si>
    <t>Egészségház elektromos áram, gépészet, informatika hálózat tervek készítése</t>
  </si>
  <si>
    <t>Kötvállal terhelt beruházás összesen</t>
  </si>
  <si>
    <t>Összesen</t>
  </si>
  <si>
    <t>Önkormányzat mindösszesen</t>
  </si>
  <si>
    <t>Közlekedési koncepcióból eredő feladatok (Malom u., Deák F. u.)</t>
  </si>
  <si>
    <t>Temető kerítés építés (Kertekalja utca)</t>
  </si>
  <si>
    <t>Gyár utca vége útépítés</t>
  </si>
  <si>
    <t>Ingatlan vásárlás (buszmegálló mögötti rész, Vígh féle telek, útépítéshez kapcsolódó telekvásárlás)</t>
  </si>
  <si>
    <t>Önkormányzati járdaépítés</t>
  </si>
  <si>
    <t>Mezőőrök gépjárművásárlás/lízing</t>
  </si>
  <si>
    <t>ÁFÁI elektromos hálózat felújítás</t>
  </si>
  <si>
    <t>ASP feladatok</t>
  </si>
  <si>
    <t>Kamerarendszer bővítés</t>
  </si>
  <si>
    <t>Kiviteli tervek, koncepciók elkészítése, előkészítése</t>
  </si>
  <si>
    <t>forint</t>
  </si>
  <si>
    <t xml:space="preserve">Erdősor utca járdaépítés </t>
  </si>
  <si>
    <t>Gyömrői úti vasúti átjáró vízelvezetés, közlekedés tervezés</t>
  </si>
  <si>
    <t>támogatás</t>
  </si>
  <si>
    <t>2020. év TERV</t>
  </si>
  <si>
    <t xml:space="preserve">2019. év </t>
  </si>
  <si>
    <t xml:space="preserve">2019-2020 évi kiadások bevételek </t>
  </si>
  <si>
    <t xml:space="preserve">Beruházási projektek állami támogatásai:         -óvoda: 181,5 MFt; piac: 75,0 MFt; kerékpárút: 100,0 MFt,  </t>
  </si>
  <si>
    <t>Piac (3 részszámla: 3*116,0; projekmenedzsm, ellenőr, közbesz: 8,0)</t>
  </si>
  <si>
    <t>Kerékpárút (3 részszámla: 3*76,0; projekmenedzsm, ellenőr, közbesz: 10,0)</t>
  </si>
  <si>
    <t xml:space="preserve">Bölcsőde </t>
  </si>
  <si>
    <t>Egyéb pályázati önerő</t>
  </si>
  <si>
    <t>Beruházások, felújítások önkormányzat 2020. összesen</t>
  </si>
  <si>
    <t xml:space="preserve">Óvoda (építés: 20,0; eszköz: 20,0; tartalékkeret: 40,0; projekmenedzsm: 5,0; ellenőr: 2,5) </t>
  </si>
  <si>
    <t>2019 ÉVRŐL ÁTHÚZÓDÓ EGYÉB KÖTELEZETTSÉGVÁLLALÁSOK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</si>
</sst>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000000"/>
    <numFmt numFmtId="171" formatCode="#,##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5" fillId="0" borderId="0" xfId="0" applyNumberFormat="1" applyFont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justify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3" fontId="57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8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5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32" fillId="33" borderId="0" xfId="0" applyFont="1" applyFill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6" fillId="34" borderId="11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9" fillId="34" borderId="11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0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6" fillId="0" borderId="2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1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vertical="center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vertical="center"/>
    </xf>
    <xf numFmtId="3" fontId="61" fillId="0" borderId="12" xfId="0" applyNumberFormat="1" applyFont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2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1" fillId="0" borderId="23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2" fillId="0" borderId="24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62" fillId="34" borderId="18" xfId="0" applyFont="1" applyFill="1" applyBorder="1" applyAlignment="1">
      <alignment/>
    </xf>
    <xf numFmtId="0" fontId="62" fillId="34" borderId="19" xfId="0" applyFont="1" applyFill="1" applyBorder="1" applyAlignment="1">
      <alignment/>
    </xf>
    <xf numFmtId="3" fontId="6" fillId="0" borderId="11" xfId="0" applyNumberFormat="1" applyFont="1" applyFill="1" applyBorder="1" applyAlignment="1">
      <alignment vertical="center" wrapText="1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0" borderId="23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3" fontId="8" fillId="34" borderId="11" xfId="0" applyNumberFormat="1" applyFont="1" applyFill="1" applyBorder="1" applyAlignment="1">
      <alignment horizontal="right" vertical="center" wrapText="1"/>
    </xf>
    <xf numFmtId="3" fontId="9" fillId="34" borderId="11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62" fillId="0" borderId="32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Alignment="1">
      <alignment vertical="center"/>
    </xf>
    <xf numFmtId="3" fontId="62" fillId="35" borderId="20" xfId="0" applyNumberFormat="1" applyFont="1" applyFill="1" applyBorder="1" applyAlignment="1">
      <alignment/>
    </xf>
    <xf numFmtId="3" fontId="60" fillId="0" borderId="23" xfId="0" applyNumberFormat="1" applyFont="1" applyBorder="1" applyAlignment="1">
      <alignment horizontal="center" vertical="center" wrapText="1"/>
    </xf>
    <xf numFmtId="3" fontId="60" fillId="34" borderId="22" xfId="0" applyNumberFormat="1" applyFont="1" applyFill="1" applyBorder="1" applyAlignment="1">
      <alignment horizontal="center" vertical="center" wrapText="1"/>
    </xf>
    <xf numFmtId="3" fontId="60" fillId="34" borderId="17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justify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3" fontId="64" fillId="0" borderId="18" xfId="0" applyNumberFormat="1" applyFont="1" applyBorder="1" applyAlignment="1">
      <alignment horizontal="right" vertical="center" wrapText="1"/>
    </xf>
    <xf numFmtId="3" fontId="64" fillId="34" borderId="19" xfId="0" applyNumberFormat="1" applyFont="1" applyFill="1" applyBorder="1" applyAlignment="1">
      <alignment horizontal="right" vertical="center" wrapText="1"/>
    </xf>
    <xf numFmtId="3" fontId="60" fillId="34" borderId="33" xfId="0" applyNumberFormat="1" applyFont="1" applyFill="1" applyBorder="1" applyAlignment="1">
      <alignment horizontal="center" vertical="center" wrapText="1"/>
    </xf>
    <xf numFmtId="3" fontId="56" fillId="34" borderId="27" xfId="0" applyNumberFormat="1" applyFont="1" applyFill="1" applyBorder="1" applyAlignment="1">
      <alignment horizontal="right" vertical="center" wrapText="1"/>
    </xf>
    <xf numFmtId="3" fontId="5" fillId="34" borderId="27" xfId="0" applyNumberFormat="1" applyFont="1" applyFill="1" applyBorder="1" applyAlignment="1">
      <alignment horizontal="right" vertical="center" wrapText="1"/>
    </xf>
    <xf numFmtId="3" fontId="59" fillId="34" borderId="27" xfId="0" applyNumberFormat="1" applyFont="1" applyFill="1" applyBorder="1" applyAlignment="1">
      <alignment horizontal="right" vertical="center" wrapText="1"/>
    </xf>
    <xf numFmtId="3" fontId="64" fillId="34" borderId="34" xfId="0" applyNumberFormat="1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horizontal="justify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65" fillId="33" borderId="10" xfId="0" applyNumberFormat="1" applyFont="1" applyFill="1" applyBorder="1" applyAlignment="1">
      <alignment horizontal="right" vertical="center" wrapText="1"/>
    </xf>
    <xf numFmtId="3" fontId="8" fillId="34" borderId="12" xfId="0" applyNumberFormat="1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horizontal="left" vertical="center" wrapText="1"/>
    </xf>
    <xf numFmtId="3" fontId="0" fillId="34" borderId="12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 horizontal="justify" vertical="center" wrapText="1"/>
    </xf>
    <xf numFmtId="3" fontId="65" fillId="0" borderId="10" xfId="0" applyNumberFormat="1" applyFont="1" applyBorder="1" applyAlignment="1">
      <alignment horizontal="right" vertical="center" wrapText="1"/>
    </xf>
    <xf numFmtId="3" fontId="9" fillId="34" borderId="1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0" fillId="34" borderId="19" xfId="0" applyNumberFormat="1" applyFont="1" applyFill="1" applyBorder="1" applyAlignment="1">
      <alignment horizontal="right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0.8515625" style="1" customWidth="1"/>
    <col min="2" max="3" width="18.00390625" style="1" customWidth="1"/>
    <col min="4" max="4" width="34.00390625" style="1" bestFit="1" customWidth="1"/>
    <col min="5" max="6" width="18.00390625" style="1" bestFit="1" customWidth="1"/>
    <col min="7" max="8" width="12.28125" style="1" bestFit="1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5:6" ht="15">
      <c r="E1" s="5"/>
      <c r="F1" s="5" t="s">
        <v>49</v>
      </c>
    </row>
    <row r="2" spans="1:6" ht="19.5" thickBot="1">
      <c r="A2" s="126" t="s">
        <v>55</v>
      </c>
      <c r="B2" s="126"/>
      <c r="C2" s="126"/>
      <c r="D2" s="126"/>
      <c r="E2" s="126"/>
      <c r="F2" s="126"/>
    </row>
    <row r="3" spans="1:6" ht="15.75">
      <c r="A3" s="100" t="s">
        <v>0</v>
      </c>
      <c r="B3" s="101" t="s">
        <v>54</v>
      </c>
      <c r="C3" s="109" t="s">
        <v>53</v>
      </c>
      <c r="D3" s="100" t="s">
        <v>1</v>
      </c>
      <c r="E3" s="101" t="s">
        <v>54</v>
      </c>
      <c r="F3" s="102" t="s">
        <v>53</v>
      </c>
    </row>
    <row r="4" spans="1:6" ht="15.75" customHeight="1">
      <c r="A4" s="103" t="s">
        <v>2</v>
      </c>
      <c r="B4" s="28">
        <v>153930000</v>
      </c>
      <c r="C4" s="110">
        <v>160000000</v>
      </c>
      <c r="D4" s="114" t="s">
        <v>3</v>
      </c>
      <c r="E4" s="84">
        <f>SUM(E5:E8)</f>
        <v>736048000</v>
      </c>
      <c r="F4" s="115">
        <f>SUM(F5:F8)</f>
        <v>764000000</v>
      </c>
    </row>
    <row r="5" spans="1:6" ht="15.75">
      <c r="A5" s="103" t="s">
        <v>4</v>
      </c>
      <c r="B5" s="28">
        <v>40000000</v>
      </c>
      <c r="C5" s="110">
        <v>45000000</v>
      </c>
      <c r="D5" s="116" t="s">
        <v>15</v>
      </c>
      <c r="E5" s="85">
        <v>215000000</v>
      </c>
      <c r="F5" s="117">
        <v>225000000</v>
      </c>
    </row>
    <row r="6" spans="1:6" ht="15.75">
      <c r="A6" s="103" t="s">
        <v>6</v>
      </c>
      <c r="B6" s="28">
        <v>380000000</v>
      </c>
      <c r="C6" s="110">
        <v>385000000</v>
      </c>
      <c r="D6" s="116" t="s">
        <v>16</v>
      </c>
      <c r="E6" s="85">
        <v>430168000</v>
      </c>
      <c r="F6" s="117">
        <v>440000000</v>
      </c>
    </row>
    <row r="7" spans="1:6" ht="15.75">
      <c r="A7" s="103" t="s">
        <v>8</v>
      </c>
      <c r="B7" s="28">
        <v>820000000</v>
      </c>
      <c r="C7" s="110">
        <v>950000000</v>
      </c>
      <c r="D7" s="116" t="s">
        <v>17</v>
      </c>
      <c r="E7" s="85">
        <v>78200000</v>
      </c>
      <c r="F7" s="117">
        <v>85000000</v>
      </c>
    </row>
    <row r="8" spans="1:6" ht="18.75" customHeight="1">
      <c r="A8" s="103" t="s">
        <v>10</v>
      </c>
      <c r="B8" s="29">
        <v>397654000</v>
      </c>
      <c r="C8" s="111">
        <v>410000000</v>
      </c>
      <c r="D8" s="116" t="s">
        <v>18</v>
      </c>
      <c r="E8" s="85">
        <v>12680000</v>
      </c>
      <c r="F8" s="117">
        <v>14000000</v>
      </c>
    </row>
    <row r="9" spans="1:6" ht="15.75">
      <c r="A9" s="103" t="s">
        <v>11</v>
      </c>
      <c r="B9" s="29">
        <v>27000000</v>
      </c>
      <c r="C9" s="111">
        <v>27000000</v>
      </c>
      <c r="D9" s="114" t="s">
        <v>5</v>
      </c>
      <c r="E9" s="84">
        <v>153580000</v>
      </c>
      <c r="F9" s="115">
        <v>140000000</v>
      </c>
    </row>
    <row r="10" spans="1:6" ht="47.25">
      <c r="A10" s="103" t="s">
        <v>56</v>
      </c>
      <c r="B10" s="29">
        <f>178800000+47000000+25700000</f>
        <v>251500000</v>
      </c>
      <c r="C10" s="111">
        <v>356500000</v>
      </c>
      <c r="D10" s="118"/>
      <c r="E10" s="84"/>
      <c r="F10" s="119"/>
    </row>
    <row r="11" spans="1:6" ht="15.75">
      <c r="A11" s="105" t="s">
        <v>23</v>
      </c>
      <c r="B11" s="30">
        <f>SUM(B4:B10)</f>
        <v>2070084000</v>
      </c>
      <c r="C11" s="112">
        <f>SUM(C4:C10)</f>
        <v>2333500000</v>
      </c>
      <c r="D11" s="120" t="s">
        <v>7</v>
      </c>
      <c r="E11" s="84">
        <v>478200000</v>
      </c>
      <c r="F11" s="115">
        <v>560000000</v>
      </c>
    </row>
    <row r="12" spans="1:6" ht="15.75">
      <c r="A12" s="106" t="s">
        <v>24</v>
      </c>
      <c r="B12" s="29">
        <v>880321000</v>
      </c>
      <c r="C12" s="111">
        <v>700000000</v>
      </c>
      <c r="D12" s="120" t="s">
        <v>9</v>
      </c>
      <c r="E12" s="84">
        <v>37700000</v>
      </c>
      <c r="F12" s="115">
        <v>35000000</v>
      </c>
    </row>
    <row r="13" spans="1:6" ht="30" customHeight="1" thickBot="1">
      <c r="A13" s="107" t="s">
        <v>12</v>
      </c>
      <c r="B13" s="108">
        <f>(B11+B12)</f>
        <v>2950405000</v>
      </c>
      <c r="C13" s="113">
        <f>(C11+C12)</f>
        <v>3033500000</v>
      </c>
      <c r="D13" s="120" t="s">
        <v>22</v>
      </c>
      <c r="E13" s="84">
        <f>SUM(E14:E16)</f>
        <v>333297000</v>
      </c>
      <c r="F13" s="115">
        <f>SUM(F14:F16)</f>
        <v>402000000</v>
      </c>
    </row>
    <row r="14" spans="1:6" ht="18.75">
      <c r="A14" s="2"/>
      <c r="B14" s="4"/>
      <c r="C14" s="4"/>
      <c r="D14" s="121" t="s">
        <v>19</v>
      </c>
      <c r="E14" s="85">
        <v>241600000</v>
      </c>
      <c r="F14" s="117">
        <v>300000000</v>
      </c>
    </row>
    <row r="15" spans="1:6" ht="18.75">
      <c r="A15" s="2"/>
      <c r="B15" s="4"/>
      <c r="C15" s="4"/>
      <c r="D15" s="121" t="s">
        <v>20</v>
      </c>
      <c r="E15" s="85">
        <v>36703000</v>
      </c>
      <c r="F15" s="117">
        <v>47000000</v>
      </c>
    </row>
    <row r="16" spans="1:6" ht="18.75">
      <c r="A16" s="2"/>
      <c r="B16" s="4"/>
      <c r="C16" s="4"/>
      <c r="D16" s="121" t="s">
        <v>21</v>
      </c>
      <c r="E16" s="85">
        <v>54994000</v>
      </c>
      <c r="F16" s="117">
        <v>55000000</v>
      </c>
    </row>
    <row r="17" spans="1:8" ht="15.75">
      <c r="A17" s="3"/>
      <c r="B17" s="4"/>
      <c r="C17" s="4"/>
      <c r="D17" s="105" t="s">
        <v>25</v>
      </c>
      <c r="E17" s="86">
        <f>E4+E9+E10+E11+E12+E13</f>
        <v>1738825000</v>
      </c>
      <c r="F17" s="122">
        <f>F4+F9+F10+F11+F12+F13</f>
        <v>1901000000</v>
      </c>
      <c r="G17" s="14"/>
      <c r="H17" s="13"/>
    </row>
    <row r="18" spans="1:6" ht="15.75">
      <c r="A18" s="4"/>
      <c r="B18" s="4"/>
      <c r="C18" s="4"/>
      <c r="D18" s="123" t="s">
        <v>33</v>
      </c>
      <c r="E18" s="29">
        <v>37984000</v>
      </c>
      <c r="F18" s="104">
        <v>130000000</v>
      </c>
    </row>
    <row r="19" spans="1:6" ht="17.25" customHeight="1">
      <c r="A19" s="2"/>
      <c r="B19" s="2"/>
      <c r="C19" s="2"/>
      <c r="D19" s="106" t="s">
        <v>13</v>
      </c>
      <c r="E19" s="29">
        <v>1173596000</v>
      </c>
      <c r="F19" s="104">
        <v>1002500000</v>
      </c>
    </row>
    <row r="20" spans="1:6" ht="18.75" customHeight="1" thickBot="1">
      <c r="A20" s="4"/>
      <c r="B20" s="4"/>
      <c r="C20" s="4"/>
      <c r="D20" s="107" t="s">
        <v>14</v>
      </c>
      <c r="E20" s="124">
        <f>E17+E18+E19</f>
        <v>2950405000</v>
      </c>
      <c r="F20" s="125">
        <f>F17+F18+F19</f>
        <v>3033500000</v>
      </c>
    </row>
  </sheetData>
  <sheetProtection/>
  <mergeCells count="1">
    <mergeCell ref="A2:F2"/>
  </mergeCells>
  <printOptions/>
  <pageMargins left="0.42" right="0.32" top="0.75" bottom="0.75" header="0.3" footer="0.3"/>
  <pageSetup horizontalDpi="600" verticalDpi="600" orientation="landscape" paperSize="9" scale="8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selection activeCell="E1" sqref="E1:E16384"/>
    </sheetView>
  </sheetViews>
  <sheetFormatPr defaultColWidth="9.28125" defaultRowHeight="15"/>
  <cols>
    <col min="1" max="1" width="3.57421875" style="20" bestFit="1" customWidth="1"/>
    <col min="2" max="2" width="83.57421875" style="20" customWidth="1"/>
    <col min="3" max="3" width="14.00390625" style="20" customWidth="1"/>
    <col min="4" max="4" width="25.421875" style="27" customWidth="1"/>
    <col min="5" max="5" width="19.28125" style="20" customWidth="1"/>
    <col min="6" max="6" width="13.7109375" style="20" bestFit="1" customWidth="1"/>
    <col min="7" max="9" width="12.421875" style="20" bestFit="1" customWidth="1"/>
    <col min="10" max="16384" width="9.28125" style="20" customWidth="1"/>
  </cols>
  <sheetData>
    <row r="1" spans="1:4" ht="15">
      <c r="A1" s="127" t="s">
        <v>61</v>
      </c>
      <c r="B1" s="127"/>
      <c r="C1" s="127"/>
      <c r="D1" s="127"/>
    </row>
    <row r="2" spans="1:4" ht="15.75" thickBot="1">
      <c r="A2" s="62"/>
      <c r="B2" s="62"/>
      <c r="C2" s="63"/>
      <c r="D2" s="64" t="s">
        <v>49</v>
      </c>
    </row>
    <row r="3" spans="1:5" ht="15.75" thickBot="1">
      <c r="A3" s="62"/>
      <c r="B3" s="62"/>
      <c r="C3" s="72" t="s">
        <v>26</v>
      </c>
      <c r="D3" s="71" t="s">
        <v>34</v>
      </c>
      <c r="E3" s="87" t="s">
        <v>52</v>
      </c>
    </row>
    <row r="4" spans="1:5" s="21" customFormat="1" ht="15">
      <c r="A4" s="60"/>
      <c r="B4" s="44" t="s">
        <v>62</v>
      </c>
      <c r="C4" s="68">
        <v>87500000</v>
      </c>
      <c r="D4" s="69"/>
      <c r="E4" s="22"/>
    </row>
    <row r="5" spans="1:5" s="21" customFormat="1" ht="15">
      <c r="A5" s="61"/>
      <c r="B5" s="42" t="s">
        <v>57</v>
      </c>
      <c r="C5" s="42">
        <v>356000000</v>
      </c>
      <c r="D5" s="47"/>
      <c r="E5" s="22">
        <v>150000000</v>
      </c>
    </row>
    <row r="6" spans="1:5" s="21" customFormat="1" ht="15">
      <c r="A6" s="61"/>
      <c r="B6" s="53" t="s">
        <v>58</v>
      </c>
      <c r="C6" s="42">
        <v>238000000</v>
      </c>
      <c r="D6" s="47"/>
      <c r="E6" s="22">
        <v>200000000</v>
      </c>
    </row>
    <row r="7" spans="1:5" s="21" customFormat="1" ht="15">
      <c r="A7" s="61"/>
      <c r="B7" s="53" t="s">
        <v>59</v>
      </c>
      <c r="C7" s="42">
        <v>151400000</v>
      </c>
      <c r="D7" s="47"/>
      <c r="E7" s="22">
        <v>128700000</v>
      </c>
    </row>
    <row r="8" spans="1:7" s="21" customFormat="1" ht="15">
      <c r="A8" s="61"/>
      <c r="B8" s="48" t="s">
        <v>60</v>
      </c>
      <c r="C8" s="48">
        <v>50000000</v>
      </c>
      <c r="D8" s="49"/>
      <c r="E8" s="98"/>
      <c r="G8" s="22"/>
    </row>
    <row r="9" spans="1:38" s="24" customFormat="1" ht="15">
      <c r="A9" s="45"/>
      <c r="B9" s="92"/>
      <c r="C9" s="93"/>
      <c r="D9" s="46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5" s="21" customFormat="1" ht="15">
      <c r="A10" s="61"/>
      <c r="B10" s="53"/>
      <c r="C10" s="42"/>
      <c r="D10" s="47"/>
      <c r="E10" s="22"/>
    </row>
    <row r="11" spans="1:5" s="21" customFormat="1" ht="15">
      <c r="A11" s="61"/>
      <c r="B11" s="53"/>
      <c r="C11" s="42"/>
      <c r="D11" s="47"/>
      <c r="E11" s="22"/>
    </row>
    <row r="12" spans="1:5" s="21" customFormat="1" ht="15.75" thickBot="1">
      <c r="A12" s="54"/>
      <c r="B12" s="55" t="s">
        <v>36</v>
      </c>
      <c r="C12" s="43">
        <f>SUM(C4:C11)</f>
        <v>882900000</v>
      </c>
      <c r="D12" s="70"/>
      <c r="E12" s="22"/>
    </row>
    <row r="13" spans="1:38" s="23" customFormat="1" ht="15.75" thickBot="1">
      <c r="A13" s="65"/>
      <c r="B13" s="65"/>
      <c r="C13" s="65"/>
      <c r="D13" s="65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5" s="21" customFormat="1" ht="15.75" thickBot="1">
      <c r="A14" s="94"/>
      <c r="B14" s="95"/>
      <c r="C14" s="96" t="s">
        <v>26</v>
      </c>
      <c r="D14" s="97" t="s">
        <v>34</v>
      </c>
      <c r="E14" s="22"/>
    </row>
    <row r="15" spans="1:5" s="21" customFormat="1" ht="15">
      <c r="A15" s="89"/>
      <c r="B15" s="90" t="s">
        <v>45</v>
      </c>
      <c r="C15" s="90"/>
      <c r="D15" s="91"/>
      <c r="E15" s="22"/>
    </row>
    <row r="16" spans="1:9" s="21" customFormat="1" ht="15">
      <c r="A16" s="45"/>
      <c r="B16" s="42" t="s">
        <v>35</v>
      </c>
      <c r="C16" s="42"/>
      <c r="D16" s="47"/>
      <c r="E16" s="22"/>
      <c r="F16" s="25"/>
      <c r="G16" s="22"/>
      <c r="H16" s="22"/>
      <c r="I16" s="22"/>
    </row>
    <row r="17" spans="1:5" s="24" customFormat="1" ht="30">
      <c r="A17" s="45"/>
      <c r="B17" s="75" t="s">
        <v>42</v>
      </c>
      <c r="C17" s="48"/>
      <c r="D17" s="52"/>
      <c r="E17" s="25"/>
    </row>
    <row r="18" spans="1:6" s="21" customFormat="1" ht="15">
      <c r="A18" s="45"/>
      <c r="B18" s="42" t="s">
        <v>48</v>
      </c>
      <c r="C18" s="42"/>
      <c r="D18" s="50"/>
      <c r="E18" s="22"/>
      <c r="F18" s="25"/>
    </row>
    <row r="19" spans="1:7" s="21" customFormat="1" ht="15">
      <c r="A19" s="45"/>
      <c r="B19" s="42" t="s">
        <v>50</v>
      </c>
      <c r="C19" s="42"/>
      <c r="D19" s="50"/>
      <c r="E19" s="22"/>
      <c r="F19" s="22"/>
      <c r="G19" s="22"/>
    </row>
    <row r="20" spans="1:5" s="21" customFormat="1" ht="15">
      <c r="A20" s="45"/>
      <c r="B20" s="42" t="s">
        <v>39</v>
      </c>
      <c r="C20" s="42"/>
      <c r="D20" s="51"/>
      <c r="E20" s="22"/>
    </row>
    <row r="21" spans="1:5" s="21" customFormat="1" ht="15">
      <c r="A21" s="45"/>
      <c r="B21" s="42" t="s">
        <v>46</v>
      </c>
      <c r="C21" s="42"/>
      <c r="D21" s="47"/>
      <c r="E21" s="22"/>
    </row>
    <row r="22" spans="1:5" s="21" customFormat="1" ht="15">
      <c r="A22" s="45"/>
      <c r="B22" s="42" t="s">
        <v>43</v>
      </c>
      <c r="C22" s="42"/>
      <c r="D22" s="47"/>
      <c r="E22" s="22"/>
    </row>
    <row r="23" spans="1:5" s="21" customFormat="1" ht="15">
      <c r="A23" s="45"/>
      <c r="B23" s="42" t="s">
        <v>51</v>
      </c>
      <c r="C23" s="42"/>
      <c r="D23" s="47"/>
      <c r="E23" s="22"/>
    </row>
    <row r="24" spans="1:5" s="21" customFormat="1" ht="15">
      <c r="A24" s="45"/>
      <c r="B24" s="42" t="s">
        <v>41</v>
      </c>
      <c r="C24" s="42"/>
      <c r="D24" s="47"/>
      <c r="E24" s="22"/>
    </row>
    <row r="25" spans="1:5" s="21" customFormat="1" ht="15">
      <c r="A25" s="45"/>
      <c r="B25" s="42" t="s">
        <v>47</v>
      </c>
      <c r="C25" s="42"/>
      <c r="D25" s="47"/>
      <c r="E25" s="22"/>
    </row>
    <row r="26" spans="1:5" s="24" customFormat="1" ht="15">
      <c r="A26" s="45"/>
      <c r="B26" s="42" t="s">
        <v>40</v>
      </c>
      <c r="C26" s="42"/>
      <c r="D26" s="47"/>
      <c r="E26" s="25"/>
    </row>
    <row r="27" spans="1:5" s="21" customFormat="1" ht="15">
      <c r="A27" s="45"/>
      <c r="B27" s="42" t="s">
        <v>44</v>
      </c>
      <c r="C27" s="42"/>
      <c r="D27" s="47"/>
      <c r="E27" s="22"/>
    </row>
    <row r="28" spans="1:5" s="21" customFormat="1" ht="15">
      <c r="A28" s="45"/>
      <c r="B28" s="42"/>
      <c r="C28" s="42"/>
      <c r="D28" s="47"/>
      <c r="E28" s="22"/>
    </row>
    <row r="29" spans="1:5" s="21" customFormat="1" ht="15">
      <c r="A29" s="45"/>
      <c r="B29" s="42"/>
      <c r="C29" s="42"/>
      <c r="D29" s="47"/>
      <c r="E29" s="22"/>
    </row>
    <row r="30" spans="1:5" s="21" customFormat="1" ht="15">
      <c r="A30" s="45"/>
      <c r="B30" s="42"/>
      <c r="C30" s="42"/>
      <c r="D30" s="47"/>
      <c r="E30" s="22"/>
    </row>
    <row r="31" spans="1:5" s="21" customFormat="1" ht="15">
      <c r="A31" s="45"/>
      <c r="B31" s="42"/>
      <c r="C31" s="42"/>
      <c r="D31" s="47"/>
      <c r="E31" s="22"/>
    </row>
    <row r="32" spans="1:5" s="21" customFormat="1" ht="15">
      <c r="A32" s="45"/>
      <c r="B32" s="42"/>
      <c r="C32" s="42"/>
      <c r="D32" s="47"/>
      <c r="E32" s="22"/>
    </row>
    <row r="33" spans="1:5" s="21" customFormat="1" ht="15.75" thickBot="1">
      <c r="A33" s="54"/>
      <c r="B33" s="55" t="s">
        <v>37</v>
      </c>
      <c r="C33" s="43">
        <f>SUM(C15:C32)</f>
        <v>0</v>
      </c>
      <c r="D33" s="56"/>
      <c r="E33" s="22"/>
    </row>
    <row r="34" spans="1:5" s="21" customFormat="1" ht="15">
      <c r="A34" s="57"/>
      <c r="B34" s="58"/>
      <c r="C34" s="59"/>
      <c r="D34" s="59"/>
      <c r="E34" s="22"/>
    </row>
    <row r="35" ht="15">
      <c r="E35" s="27"/>
    </row>
    <row r="36" spans="1:5" s="26" customFormat="1" ht="15.75" thickBot="1">
      <c r="A36" s="73"/>
      <c r="B36" s="74" t="s">
        <v>38</v>
      </c>
      <c r="C36" s="43">
        <f>C12+C33</f>
        <v>882900000</v>
      </c>
      <c r="D36" s="99">
        <f>1002500000-beruházások!C12</f>
        <v>119600000</v>
      </c>
      <c r="E36" s="88"/>
    </row>
    <row r="37" spans="1:4" ht="15">
      <c r="A37" s="66"/>
      <c r="B37" s="66"/>
      <c r="C37" s="66"/>
      <c r="D37" s="6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8" sqref="B8"/>
    </sheetView>
  </sheetViews>
  <sheetFormatPr defaultColWidth="9.28125" defaultRowHeight="15"/>
  <cols>
    <col min="1" max="1" width="3.57421875" style="7" bestFit="1" customWidth="1"/>
    <col min="2" max="2" width="83.57421875" style="7" customWidth="1"/>
    <col min="3" max="3" width="12.421875" style="7" bestFit="1" customWidth="1"/>
    <col min="4" max="4" width="27.7109375" style="7" customWidth="1"/>
    <col min="5" max="16384" width="9.28125" style="7" customWidth="1"/>
  </cols>
  <sheetData>
    <row r="1" spans="1:3" ht="15.75">
      <c r="A1" s="128" t="s">
        <v>63</v>
      </c>
      <c r="B1" s="129"/>
      <c r="C1" s="129"/>
    </row>
    <row r="2" spans="1:3" ht="16.5" thickBot="1">
      <c r="A2" s="12"/>
      <c r="B2" s="5" t="s">
        <v>32</v>
      </c>
      <c r="C2" s="6" t="s">
        <v>49</v>
      </c>
    </row>
    <row r="3" spans="1:3" ht="16.5" thickBot="1">
      <c r="A3" s="31"/>
      <c r="B3" s="32"/>
      <c r="C3" s="33" t="s">
        <v>26</v>
      </c>
    </row>
    <row r="4" spans="1:3" ht="15.75">
      <c r="A4" s="76" t="s">
        <v>27</v>
      </c>
      <c r="B4" s="80"/>
      <c r="C4" s="35"/>
    </row>
    <row r="5" spans="1:3" ht="15.75">
      <c r="A5" s="77" t="s">
        <v>28</v>
      </c>
      <c r="B5" s="81"/>
      <c r="C5" s="36"/>
    </row>
    <row r="6" spans="1:3" ht="15.75">
      <c r="A6" s="78" t="s">
        <v>29</v>
      </c>
      <c r="B6" s="82"/>
      <c r="C6" s="36"/>
    </row>
    <row r="7" spans="1:3" ht="16.5" thickBot="1">
      <c r="A7" s="79" t="s">
        <v>30</v>
      </c>
      <c r="B7" s="83"/>
      <c r="C7" s="41"/>
    </row>
    <row r="8" spans="1:4" s="8" customFormat="1" ht="15.75">
      <c r="A8" s="40"/>
      <c r="B8" s="18"/>
      <c r="C8" s="19"/>
      <c r="D8" s="9"/>
    </row>
    <row r="9" spans="1:3" s="8" customFormat="1" ht="15.75">
      <c r="A9" s="15" t="s">
        <v>27</v>
      </c>
      <c r="B9" s="34"/>
      <c r="C9" s="36"/>
    </row>
    <row r="10" spans="1:3" s="8" customFormat="1" ht="15.75">
      <c r="A10" s="15" t="s">
        <v>28</v>
      </c>
      <c r="B10" s="34"/>
      <c r="C10" s="36"/>
    </row>
    <row r="11" spans="1:3" s="8" customFormat="1" ht="15.75">
      <c r="A11" s="15" t="s">
        <v>29</v>
      </c>
      <c r="B11" s="34"/>
      <c r="C11" s="36"/>
    </row>
    <row r="12" spans="1:3" s="8" customFormat="1" ht="15.75">
      <c r="A12" s="15" t="s">
        <v>30</v>
      </c>
      <c r="B12" s="16"/>
      <c r="C12" s="17"/>
    </row>
    <row r="13" spans="1:3" s="8" customFormat="1" ht="16.5" thickBot="1">
      <c r="A13" s="37"/>
      <c r="B13" s="38" t="s">
        <v>31</v>
      </c>
      <c r="C13" s="39">
        <f>SUM(C4:C8,C9:C12)</f>
        <v>0</v>
      </c>
    </row>
    <row r="14" ht="15.75">
      <c r="C14" s="11"/>
    </row>
    <row r="15" ht="15.75">
      <c r="C15" s="1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KovacsA</dc:creator>
  <cp:keywords/>
  <dc:description/>
  <cp:lastModifiedBy>Jeno</cp:lastModifiedBy>
  <cp:lastPrinted>2019-11-29T07:49:10Z</cp:lastPrinted>
  <dcterms:created xsi:type="dcterms:W3CDTF">2016-11-08T15:05:10Z</dcterms:created>
  <dcterms:modified xsi:type="dcterms:W3CDTF">2019-11-29T07:51:53Z</dcterms:modified>
  <cp:category/>
  <cp:version/>
  <cp:contentType/>
  <cp:contentStatus/>
</cp:coreProperties>
</file>