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6900" activeTab="0"/>
  </bookViews>
  <sheets>
    <sheet name="alaptábla" sheetId="1" r:id="rId1"/>
    <sheet name="beruházások" sheetId="2" r:id="rId2"/>
  </sheets>
  <definedNames>
    <definedName name="_xlnm.Print_Area" localSheetId="0">'alaptábla'!$A$1:$F$26</definedName>
  </definedNames>
  <calcPr fullCalcOnLoad="1"/>
</workbook>
</file>

<file path=xl/sharedStrings.xml><?xml version="1.0" encoding="utf-8"?>
<sst xmlns="http://schemas.openxmlformats.org/spreadsheetml/2006/main" count="66" uniqueCount="62">
  <si>
    <t>Bevétel</t>
  </si>
  <si>
    <t>Kiadás</t>
  </si>
  <si>
    <t>Intézményi működési bevételek</t>
  </si>
  <si>
    <t>Személyi juttatások</t>
  </si>
  <si>
    <t xml:space="preserve">Gépjárműadó </t>
  </si>
  <si>
    <t>Munkaadókat terhelő járulékok</t>
  </si>
  <si>
    <t xml:space="preserve">Építményadó </t>
  </si>
  <si>
    <t xml:space="preserve">Dologi kiadások </t>
  </si>
  <si>
    <t xml:space="preserve">Iparűzési adó </t>
  </si>
  <si>
    <t>Szociális kiadások, támogatások</t>
  </si>
  <si>
    <t>Feladat finanszírozás (állami támogatás)</t>
  </si>
  <si>
    <t>TB-től átvett pénzeszközök</t>
  </si>
  <si>
    <t xml:space="preserve">Összes bevétel </t>
  </si>
  <si>
    <t xml:space="preserve">Felújítás, Beruházás </t>
  </si>
  <si>
    <t>Összes kiadás</t>
  </si>
  <si>
    <t>Polgármesteri Hivatal</t>
  </si>
  <si>
    <t>Humán Szolgáltató Központ</t>
  </si>
  <si>
    <t>Önkormányzat</t>
  </si>
  <si>
    <t>Könyvtár</t>
  </si>
  <si>
    <t>Városüzemeltető Kft.</t>
  </si>
  <si>
    <t>Sport és Szabadidő Kft.</t>
  </si>
  <si>
    <t>Civil szervezetek, egyházak</t>
  </si>
  <si>
    <t>Működési célú pénzeszköz átadás</t>
  </si>
  <si>
    <t>Működési bevételek összesen</t>
  </si>
  <si>
    <t>Pénzmaradvány</t>
  </si>
  <si>
    <t>Működési kiadások összesen</t>
  </si>
  <si>
    <t>terv</t>
  </si>
  <si>
    <t>Tartalék/ hiány</t>
  </si>
  <si>
    <t>Kötvállal terhelt beruházás összesen</t>
  </si>
  <si>
    <t>Összesen</t>
  </si>
  <si>
    <t>Önkormányzat mindösszesen</t>
  </si>
  <si>
    <t>forint</t>
  </si>
  <si>
    <t>2020. év TERV</t>
  </si>
  <si>
    <t xml:space="preserve">2019-2020 évi kiadások bevételek </t>
  </si>
  <si>
    <t xml:space="preserve">Beruházási projektek állami támogatásai:         -óvoda: 181,5 MFt; piac: 75,0 MFt; kerékpárút: 100,0 MFt,  </t>
  </si>
  <si>
    <t>Piac (3 részszámla: 3*116,0; projekmenedzsm, ellenőr, közbesz: 8,0)</t>
  </si>
  <si>
    <t>Kerékpárút (3 részszámla: 3*76,0; projekmenedzsm, ellenőr, közbesz: 10,0)</t>
  </si>
  <si>
    <t xml:space="preserve">Bölcsőde </t>
  </si>
  <si>
    <t>Egyéb pályázati önerő</t>
  </si>
  <si>
    <t>Beruházások, felújítások önkormányzat 2020. összesen</t>
  </si>
  <si>
    <t xml:space="preserve">Óvoda (építés: 20,0; eszköz: 20,0; tartalékkeret: 40,0; projekmenedzsm: 5,0; ellenőr: 2,5) </t>
  </si>
  <si>
    <t>Egyéb gép, berendezés (intézmények)</t>
  </si>
  <si>
    <t xml:space="preserve">2019. év eredeti </t>
  </si>
  <si>
    <t>2019. év eredeti</t>
  </si>
  <si>
    <t>Éjszakai ügyeleti autó részére fedett parkoló kialakítása</t>
  </si>
  <si>
    <t>Gyalogátkelő létesítése (Hosszúberek, Gyömrői út, Maglódi u, Hunyadi u.)</t>
  </si>
  <si>
    <t>megjegyzés</t>
  </si>
  <si>
    <t>HÉSZ felülvizsgálata</t>
  </si>
  <si>
    <t>Futópálya kialakítása</t>
  </si>
  <si>
    <t>"Üllő applikáció" kidolgozása</t>
  </si>
  <si>
    <t>Mobil traffipax elhelyezése</t>
  </si>
  <si>
    <t>Közbiztonsági nap</t>
  </si>
  <si>
    <t>Városi zöld koncepció kidolgoztatása</t>
  </si>
  <si>
    <t>3. gyermekorvosi praxis, 5. védőnői körzet tervezése, kialakítása</t>
  </si>
  <si>
    <t>Tervek készítése (Integrált Településfejlesztési Stratégia, gyalogátkelőhelyek, ÁFÁI elektromos hálózat, zajvédőfal (MÁV))</t>
  </si>
  <si>
    <t>Városi térfigyelő kamerarendszer terveztetése, 1 ütem kialakítása</t>
  </si>
  <si>
    <t>Külterületi földutakhoz sorompó telepítése</t>
  </si>
  <si>
    <t>Minőségi kerékpártárolók telepítése a település 2-3 pontján</t>
  </si>
  <si>
    <t>ÁFÁI lapostető felújítás</t>
  </si>
  <si>
    <t>Játszótér fejlesztés, elhasználódott játékok cseréje</t>
  </si>
  <si>
    <t>Útépítés (Halomhatár u., Szőlőskert u., Szőlőskert köz, Hajcsár u., Erdősor u., Árpád u., Petőfi u.)</t>
  </si>
  <si>
    <t>Elektronikus hulladékgyűjtés megszervezése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</si>
</sst>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000000"/>
    <numFmt numFmtId="171" formatCode="#,##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4" fillId="0" borderId="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justify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56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57" fillId="0" borderId="10" xfId="0" applyNumberFormat="1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justify" vertical="center" wrapText="1"/>
    </xf>
    <xf numFmtId="3" fontId="59" fillId="0" borderId="10" xfId="0" applyNumberFormat="1" applyFont="1" applyBorder="1" applyAlignment="1">
      <alignment horizontal="justify"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32" fillId="33" borderId="0" xfId="0" applyFont="1" applyFill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9" fillId="33" borderId="10" xfId="0" applyNumberFormat="1" applyFont="1" applyFill="1" applyBorder="1" applyAlignment="1">
      <alignment horizontal="justify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59" fillId="33" borderId="10" xfId="0" applyNumberFormat="1" applyFont="1" applyFill="1" applyBorder="1" applyAlignment="1">
      <alignment horizontal="left" vertical="center" wrapText="1"/>
    </xf>
    <xf numFmtId="3" fontId="59" fillId="34" borderId="10" xfId="0" applyNumberFormat="1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57" fillId="34" borderId="10" xfId="0" applyNumberFormat="1" applyFont="1" applyFill="1" applyBorder="1" applyAlignment="1">
      <alignment horizontal="right" vertical="center" wrapText="1"/>
    </xf>
    <xf numFmtId="3" fontId="61" fillId="34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3" fontId="62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62" fillId="0" borderId="15" xfId="0" applyFont="1" applyBorder="1" applyAlignment="1">
      <alignment vertical="center" wrapText="1"/>
    </xf>
    <xf numFmtId="0" fontId="62" fillId="0" borderId="15" xfId="0" applyFont="1" applyBorder="1" applyAlignment="1">
      <alignment vertical="center"/>
    </xf>
    <xf numFmtId="3" fontId="62" fillId="0" borderId="15" xfId="0" applyNumberFormat="1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63" fillId="34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2" fillId="0" borderId="18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63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3" fillId="34" borderId="16" xfId="0" applyFont="1" applyFill="1" applyBorder="1" applyAlignment="1">
      <alignment/>
    </xf>
    <xf numFmtId="0" fontId="63" fillId="34" borderId="12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/>
    </xf>
    <xf numFmtId="3" fontId="50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Alignment="1">
      <alignment vertical="center"/>
    </xf>
    <xf numFmtId="3" fontId="0" fillId="34" borderId="10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PageLayoutView="0" workbookViewId="0" topLeftCell="A1">
      <selection activeCell="A30" sqref="A30"/>
    </sheetView>
  </sheetViews>
  <sheetFormatPr defaultColWidth="9.140625" defaultRowHeight="15"/>
  <cols>
    <col min="1" max="1" width="40.8515625" style="1" customWidth="1"/>
    <col min="2" max="3" width="18.00390625" style="1" customWidth="1"/>
    <col min="4" max="4" width="34.00390625" style="1" bestFit="1" customWidth="1"/>
    <col min="5" max="6" width="18.00390625" style="1" bestFit="1" customWidth="1"/>
    <col min="7" max="7" width="18.421875" style="1" customWidth="1"/>
    <col min="8" max="8" width="12.28125" style="1" bestFit="1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5:6" ht="15">
      <c r="E1" s="5"/>
      <c r="F1" s="5" t="s">
        <v>31</v>
      </c>
    </row>
    <row r="2" spans="1:6" ht="18.75">
      <c r="A2" s="85" t="s">
        <v>33</v>
      </c>
      <c r="B2" s="85"/>
      <c r="C2" s="85"/>
      <c r="D2" s="85"/>
      <c r="E2" s="85"/>
      <c r="F2" s="85"/>
    </row>
    <row r="3" spans="1:6" ht="15.75">
      <c r="A3" s="14" t="s">
        <v>0</v>
      </c>
      <c r="B3" s="26" t="s">
        <v>42</v>
      </c>
      <c r="C3" s="26" t="s">
        <v>32</v>
      </c>
      <c r="D3" s="14" t="s">
        <v>1</v>
      </c>
      <c r="E3" s="26" t="s">
        <v>43</v>
      </c>
      <c r="F3" s="26" t="s">
        <v>32</v>
      </c>
    </row>
    <row r="4" spans="1:6" ht="15.75" customHeight="1">
      <c r="A4" s="11" t="s">
        <v>2</v>
      </c>
      <c r="B4" s="27">
        <v>153930000</v>
      </c>
      <c r="C4" s="27">
        <v>160000000</v>
      </c>
      <c r="D4" s="23" t="s">
        <v>3</v>
      </c>
      <c r="E4" s="64">
        <f>SUM(E5:E8)</f>
        <v>736048000</v>
      </c>
      <c r="F4" s="64">
        <f>SUM(F5:F8)</f>
        <v>829000000</v>
      </c>
    </row>
    <row r="5" spans="1:6" ht="15.75">
      <c r="A5" s="11" t="s">
        <v>4</v>
      </c>
      <c r="B5" s="27">
        <v>40000000</v>
      </c>
      <c r="C5" s="27">
        <v>45000000</v>
      </c>
      <c r="D5" s="24" t="s">
        <v>15</v>
      </c>
      <c r="E5" s="65">
        <v>215000000</v>
      </c>
      <c r="F5" s="65">
        <v>240000000</v>
      </c>
    </row>
    <row r="6" spans="1:6" ht="15.75">
      <c r="A6" s="11" t="s">
        <v>6</v>
      </c>
      <c r="B6" s="27">
        <v>380000000</v>
      </c>
      <c r="C6" s="27">
        <v>385000000</v>
      </c>
      <c r="D6" s="24" t="s">
        <v>16</v>
      </c>
      <c r="E6" s="65">
        <v>430168000</v>
      </c>
      <c r="F6" s="65">
        <v>485000000</v>
      </c>
    </row>
    <row r="7" spans="1:6" ht="15.75">
      <c r="A7" s="11" t="s">
        <v>8</v>
      </c>
      <c r="B7" s="27">
        <v>820000000</v>
      </c>
      <c r="C7" s="27">
        <v>1000000000</v>
      </c>
      <c r="D7" s="24" t="s">
        <v>17</v>
      </c>
      <c r="E7" s="65">
        <v>78200000</v>
      </c>
      <c r="F7" s="65">
        <v>90000000</v>
      </c>
    </row>
    <row r="8" spans="1:6" ht="18.75" customHeight="1">
      <c r="A8" s="11" t="s">
        <v>10</v>
      </c>
      <c r="B8" s="28">
        <v>397654000</v>
      </c>
      <c r="C8" s="28">
        <v>435089000</v>
      </c>
      <c r="D8" s="24" t="s">
        <v>18</v>
      </c>
      <c r="E8" s="65">
        <v>12680000</v>
      </c>
      <c r="F8" s="65">
        <v>14000000</v>
      </c>
    </row>
    <row r="9" spans="1:6" ht="15.75">
      <c r="A9" s="11" t="s">
        <v>11</v>
      </c>
      <c r="B9" s="28">
        <v>27000000</v>
      </c>
      <c r="C9" s="28">
        <v>27000000</v>
      </c>
      <c r="D9" s="23" t="s">
        <v>5</v>
      </c>
      <c r="E9" s="64">
        <v>153580000</v>
      </c>
      <c r="F9" s="64">
        <v>160000000</v>
      </c>
    </row>
    <row r="10" spans="1:6" ht="47.25">
      <c r="A10" s="11" t="s">
        <v>34</v>
      </c>
      <c r="B10" s="28">
        <f>178800000+47000000+25700000</f>
        <v>251500000</v>
      </c>
      <c r="C10" s="28">
        <v>356500000</v>
      </c>
      <c r="D10" s="25"/>
      <c r="E10" s="64"/>
      <c r="F10" s="80"/>
    </row>
    <row r="11" spans="1:6" ht="15.75">
      <c r="A11" s="8" t="s">
        <v>23</v>
      </c>
      <c r="B11" s="29">
        <f>SUM(B4:B10)</f>
        <v>2070084000</v>
      </c>
      <c r="C11" s="29">
        <f>SUM(C4:C10)</f>
        <v>2408589000</v>
      </c>
      <c r="D11" s="12" t="s">
        <v>7</v>
      </c>
      <c r="E11" s="64">
        <v>478200000</v>
      </c>
      <c r="F11" s="64">
        <v>600000000</v>
      </c>
    </row>
    <row r="12" spans="1:6" ht="15.75">
      <c r="A12" s="9" t="s">
        <v>24</v>
      </c>
      <c r="B12" s="30">
        <v>880321000</v>
      </c>
      <c r="C12" s="30">
        <v>932359000</v>
      </c>
      <c r="D12" s="12" t="s">
        <v>9</v>
      </c>
      <c r="E12" s="64">
        <v>37700000</v>
      </c>
      <c r="F12" s="64">
        <v>37000000</v>
      </c>
    </row>
    <row r="13" spans="1:6" ht="30" customHeight="1">
      <c r="A13" s="10" t="s">
        <v>12</v>
      </c>
      <c r="B13" s="31">
        <f>(B11+B12)</f>
        <v>2950405000</v>
      </c>
      <c r="C13" s="31">
        <f>(C11+C12)</f>
        <v>3340948000</v>
      </c>
      <c r="D13" s="12" t="s">
        <v>22</v>
      </c>
      <c r="E13" s="64">
        <f>SUM(E14:E16)</f>
        <v>333297000</v>
      </c>
      <c r="F13" s="64">
        <f>SUM(F14:F16)</f>
        <v>403200000</v>
      </c>
    </row>
    <row r="14" spans="1:6" ht="18.75">
      <c r="A14" s="13"/>
      <c r="B14" s="4"/>
      <c r="C14" s="4"/>
      <c r="D14" s="82" t="s">
        <v>19</v>
      </c>
      <c r="E14" s="65">
        <v>241600000</v>
      </c>
      <c r="F14" s="65">
        <v>301200000</v>
      </c>
    </row>
    <row r="15" spans="1:6" ht="18.75">
      <c r="A15" s="2"/>
      <c r="B15" s="4"/>
      <c r="C15" s="4"/>
      <c r="D15" s="82" t="s">
        <v>20</v>
      </c>
      <c r="E15" s="65">
        <v>36703000</v>
      </c>
      <c r="F15" s="65">
        <v>47000000</v>
      </c>
    </row>
    <row r="16" spans="1:6" ht="18.75">
      <c r="A16" s="2"/>
      <c r="B16" s="4"/>
      <c r="C16" s="4">
        <f>C13-F21</f>
        <v>0</v>
      </c>
      <c r="D16" s="82" t="s">
        <v>21</v>
      </c>
      <c r="E16" s="65">
        <v>54994000</v>
      </c>
      <c r="F16" s="65">
        <v>55000000</v>
      </c>
    </row>
    <row r="17" spans="1:8" ht="15.75">
      <c r="A17" s="3"/>
      <c r="B17" s="4"/>
      <c r="C17" s="4"/>
      <c r="D17" s="8" t="s">
        <v>25</v>
      </c>
      <c r="E17" s="66">
        <f>E4+E9+E10+E11+E12+E13</f>
        <v>1738825000</v>
      </c>
      <c r="F17" s="66">
        <f>F4+F9+F10+F11+F12+F13</f>
        <v>2029200000</v>
      </c>
      <c r="G17" s="7"/>
      <c r="H17" s="6"/>
    </row>
    <row r="18" spans="1:6" ht="15.75">
      <c r="A18" s="4"/>
      <c r="B18" s="4"/>
      <c r="C18" s="4"/>
      <c r="D18" s="83" t="s">
        <v>27</v>
      </c>
      <c r="E18" s="28">
        <v>37984000</v>
      </c>
      <c r="F18" s="28">
        <f>43563000+125000000+50000000</f>
        <v>218563000</v>
      </c>
    </row>
    <row r="19" spans="1:6" ht="17.25" customHeight="1">
      <c r="A19" s="2"/>
      <c r="B19" s="2"/>
      <c r="C19" s="2"/>
      <c r="D19" s="9" t="s">
        <v>13</v>
      </c>
      <c r="E19" s="28">
        <f>1173596000-62396607</f>
        <v>1111199393</v>
      </c>
      <c r="F19" s="28">
        <v>1031185000</v>
      </c>
    </row>
    <row r="20" spans="1:6" ht="31.5">
      <c r="A20" s="2"/>
      <c r="B20" s="2"/>
      <c r="C20" s="2"/>
      <c r="D20" s="9" t="s">
        <v>41</v>
      </c>
      <c r="E20" s="28">
        <v>62396607</v>
      </c>
      <c r="F20" s="28">
        <v>62000000</v>
      </c>
    </row>
    <row r="21" spans="1:6" ht="18.75" customHeight="1">
      <c r="A21" s="4"/>
      <c r="B21" s="4"/>
      <c r="C21" s="4"/>
      <c r="D21" s="10" t="s">
        <v>14</v>
      </c>
      <c r="E21" s="67">
        <f>E17+E18+E19+E20</f>
        <v>2950405000</v>
      </c>
      <c r="F21" s="67">
        <f>F17+F18+F19+F20</f>
        <v>3340948000</v>
      </c>
    </row>
  </sheetData>
  <sheetProtection/>
  <mergeCells count="1">
    <mergeCell ref="A2:F2"/>
  </mergeCells>
  <printOptions horizontalCentered="1"/>
  <pageMargins left="0.4330708661417323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1">
      <selection activeCell="B30" sqref="B30"/>
    </sheetView>
  </sheetViews>
  <sheetFormatPr defaultColWidth="9.28125" defaultRowHeight="15"/>
  <cols>
    <col min="1" max="1" width="3.57421875" style="15" bestFit="1" customWidth="1"/>
    <col min="2" max="2" width="86.140625" style="15" customWidth="1"/>
    <col min="3" max="3" width="14.00390625" style="15" customWidth="1"/>
    <col min="4" max="4" width="25.421875" style="22" customWidth="1"/>
    <col min="5" max="5" width="14.7109375" style="15" customWidth="1"/>
    <col min="6" max="6" width="13.7109375" style="15" bestFit="1" customWidth="1"/>
    <col min="7" max="9" width="12.421875" style="15" bestFit="1" customWidth="1"/>
    <col min="10" max="16384" width="9.28125" style="15" customWidth="1"/>
  </cols>
  <sheetData>
    <row r="1" spans="1:4" ht="15">
      <c r="A1" s="86" t="s">
        <v>39</v>
      </c>
      <c r="B1" s="86"/>
      <c r="C1" s="86"/>
      <c r="D1" s="86"/>
    </row>
    <row r="2" spans="1:4" ht="15.75" thickBot="1">
      <c r="A2" s="51"/>
      <c r="B2" s="51"/>
      <c r="C2" s="52"/>
      <c r="D2" s="53" t="s">
        <v>31</v>
      </c>
    </row>
    <row r="3" spans="1:5" ht="15.75" thickBot="1">
      <c r="A3" s="51"/>
      <c r="B3" s="51"/>
      <c r="C3" s="61" t="s">
        <v>26</v>
      </c>
      <c r="D3" s="60" t="s">
        <v>46</v>
      </c>
      <c r="E3" s="68"/>
    </row>
    <row r="4" spans="1:5" s="16" customFormat="1" ht="15">
      <c r="A4" s="49"/>
      <c r="B4" s="34" t="s">
        <v>40</v>
      </c>
      <c r="C4" s="57">
        <v>87500000</v>
      </c>
      <c r="D4" s="58"/>
      <c r="E4" s="17"/>
    </row>
    <row r="5" spans="1:5" s="16" customFormat="1" ht="15">
      <c r="A5" s="50"/>
      <c r="B5" s="32" t="s">
        <v>35</v>
      </c>
      <c r="C5" s="32">
        <v>356000000</v>
      </c>
      <c r="D5" s="37"/>
      <c r="E5" s="17"/>
    </row>
    <row r="6" spans="1:5" s="16" customFormat="1" ht="15">
      <c r="A6" s="50"/>
      <c r="B6" s="42" t="s">
        <v>36</v>
      </c>
      <c r="C6" s="32">
        <v>238000000</v>
      </c>
      <c r="D6" s="37"/>
      <c r="E6" s="17"/>
    </row>
    <row r="7" spans="1:5" s="16" customFormat="1" ht="15">
      <c r="A7" s="50"/>
      <c r="B7" s="42" t="s">
        <v>37</v>
      </c>
      <c r="C7" s="32">
        <v>151400000</v>
      </c>
      <c r="D7" s="37"/>
      <c r="E7" s="17"/>
    </row>
    <row r="8" spans="1:7" s="16" customFormat="1" ht="15">
      <c r="A8" s="50"/>
      <c r="B8" s="38" t="s">
        <v>38</v>
      </c>
      <c r="C8" s="38">
        <v>50000000</v>
      </c>
      <c r="D8" s="39"/>
      <c r="E8" s="79"/>
      <c r="G8" s="17"/>
    </row>
    <row r="9" spans="1:38" s="19" customFormat="1" ht="15">
      <c r="A9" s="35"/>
      <c r="B9" s="73"/>
      <c r="C9" s="74"/>
      <c r="D9" s="3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5" s="16" customFormat="1" ht="15">
      <c r="A10" s="50"/>
      <c r="B10" s="42"/>
      <c r="C10" s="32"/>
      <c r="D10" s="37"/>
      <c r="E10" s="17"/>
    </row>
    <row r="11" spans="1:5" s="16" customFormat="1" ht="15">
      <c r="A11" s="50"/>
      <c r="B11" s="42"/>
      <c r="C11" s="32"/>
      <c r="D11" s="37"/>
      <c r="E11" s="17"/>
    </row>
    <row r="12" spans="1:5" s="16" customFormat="1" ht="15.75" thickBot="1">
      <c r="A12" s="43"/>
      <c r="B12" s="44" t="s">
        <v>28</v>
      </c>
      <c r="C12" s="33">
        <f>SUM(C4:C11)</f>
        <v>882900000</v>
      </c>
      <c r="D12" s="59"/>
      <c r="E12" s="17"/>
    </row>
    <row r="13" spans="1:38" s="18" customFormat="1" ht="15.75" thickBot="1">
      <c r="A13" s="54"/>
      <c r="B13" s="54"/>
      <c r="C13" s="54"/>
      <c r="D13" s="54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5" s="16" customFormat="1" ht="15.75" thickBot="1">
      <c r="A14" s="75"/>
      <c r="B14" s="76"/>
      <c r="C14" s="77" t="s">
        <v>26</v>
      </c>
      <c r="D14" s="78" t="s">
        <v>46</v>
      </c>
      <c r="E14" s="17"/>
    </row>
    <row r="15" spans="1:5" s="16" customFormat="1" ht="15">
      <c r="A15" s="70"/>
      <c r="B15" s="71" t="s">
        <v>53</v>
      </c>
      <c r="C15" s="71"/>
      <c r="D15" s="72"/>
      <c r="E15" s="17"/>
    </row>
    <row r="16" spans="1:9" s="16" customFormat="1" ht="15">
      <c r="A16" s="35"/>
      <c r="B16" s="32" t="s">
        <v>44</v>
      </c>
      <c r="C16" s="32"/>
      <c r="D16" s="37"/>
      <c r="E16" s="17"/>
      <c r="F16" s="20"/>
      <c r="G16" s="17"/>
      <c r="H16" s="17"/>
      <c r="I16" s="17"/>
    </row>
    <row r="17" spans="1:6" s="16" customFormat="1" ht="30">
      <c r="A17" s="35"/>
      <c r="B17" s="84" t="s">
        <v>54</v>
      </c>
      <c r="C17" s="32"/>
      <c r="D17" s="40"/>
      <c r="E17" s="17"/>
      <c r="F17" s="20"/>
    </row>
    <row r="18" spans="1:7" s="16" customFormat="1" ht="15">
      <c r="A18" s="35"/>
      <c r="B18" s="32" t="s">
        <v>45</v>
      </c>
      <c r="C18" s="32"/>
      <c r="D18" s="40"/>
      <c r="E18" s="17"/>
      <c r="F18" s="17"/>
      <c r="G18" s="17"/>
    </row>
    <row r="19" spans="1:5" s="16" customFormat="1" ht="15">
      <c r="A19" s="35"/>
      <c r="B19" s="84" t="s">
        <v>47</v>
      </c>
      <c r="C19" s="32"/>
      <c r="D19" s="41"/>
      <c r="E19" s="17"/>
    </row>
    <row r="20" spans="1:5" s="16" customFormat="1" ht="15">
      <c r="A20" s="35"/>
      <c r="B20" s="84" t="s">
        <v>58</v>
      </c>
      <c r="C20" s="32"/>
      <c r="D20" s="41"/>
      <c r="E20" s="17"/>
    </row>
    <row r="21" spans="1:5" s="16" customFormat="1" ht="15">
      <c r="A21" s="35"/>
      <c r="B21" s="84" t="s">
        <v>60</v>
      </c>
      <c r="C21" s="32"/>
      <c r="D21" s="41"/>
      <c r="E21" s="17"/>
    </row>
    <row r="22" spans="1:5" s="16" customFormat="1" ht="15">
      <c r="A22" s="35"/>
      <c r="B22" s="84" t="s">
        <v>59</v>
      </c>
      <c r="C22" s="32"/>
      <c r="D22" s="41"/>
      <c r="E22" s="17"/>
    </row>
    <row r="23" spans="1:5" s="16" customFormat="1" ht="15">
      <c r="A23" s="35"/>
      <c r="B23" s="32" t="s">
        <v>48</v>
      </c>
      <c r="C23" s="32"/>
      <c r="D23" s="37"/>
      <c r="E23" s="17"/>
    </row>
    <row r="24" spans="1:5" s="16" customFormat="1" ht="15">
      <c r="A24" s="35"/>
      <c r="B24" s="32" t="s">
        <v>49</v>
      </c>
      <c r="C24" s="32"/>
      <c r="D24" s="37"/>
      <c r="E24" s="17"/>
    </row>
    <row r="25" spans="1:5" s="16" customFormat="1" ht="15">
      <c r="A25" s="35"/>
      <c r="B25" s="32" t="s">
        <v>55</v>
      </c>
      <c r="C25" s="32"/>
      <c r="D25" s="37"/>
      <c r="E25" s="17"/>
    </row>
    <row r="26" spans="1:5" s="16" customFormat="1" ht="15">
      <c r="A26" s="35"/>
      <c r="B26" s="32" t="s">
        <v>50</v>
      </c>
      <c r="C26" s="32"/>
      <c r="D26" s="37"/>
      <c r="E26" s="17"/>
    </row>
    <row r="27" spans="1:5" s="16" customFormat="1" ht="15">
      <c r="A27" s="35"/>
      <c r="B27" s="32" t="s">
        <v>51</v>
      </c>
      <c r="C27" s="32"/>
      <c r="D27" s="37"/>
      <c r="E27" s="17"/>
    </row>
    <row r="28" spans="1:10" s="19" customFormat="1" ht="15">
      <c r="A28" s="35"/>
      <c r="B28" s="32" t="s">
        <v>56</v>
      </c>
      <c r="C28" s="32"/>
      <c r="D28" s="37"/>
      <c r="E28" s="20"/>
      <c r="I28" s="16"/>
      <c r="J28" s="16"/>
    </row>
    <row r="29" spans="1:5" s="16" customFormat="1" ht="15">
      <c r="A29" s="35"/>
      <c r="B29" s="32" t="s">
        <v>52</v>
      </c>
      <c r="C29" s="32"/>
      <c r="D29" s="37"/>
      <c r="E29" s="17"/>
    </row>
    <row r="30" spans="1:5" s="16" customFormat="1" ht="15">
      <c r="A30" s="35"/>
      <c r="B30" s="32" t="s">
        <v>61</v>
      </c>
      <c r="C30" s="32"/>
      <c r="D30" s="37"/>
      <c r="E30" s="17"/>
    </row>
    <row r="31" spans="1:5" s="16" customFormat="1" ht="15">
      <c r="A31" s="35"/>
      <c r="B31" s="32" t="s">
        <v>57</v>
      </c>
      <c r="C31" s="32"/>
      <c r="D31" s="37"/>
      <c r="E31" s="17"/>
    </row>
    <row r="32" spans="1:5" s="16" customFormat="1" ht="15">
      <c r="A32" s="35"/>
      <c r="B32" s="32"/>
      <c r="C32" s="32"/>
      <c r="D32" s="37"/>
      <c r="E32" s="17"/>
    </row>
    <row r="33" spans="1:5" s="16" customFormat="1" ht="15.75" thickBot="1">
      <c r="A33" s="43"/>
      <c r="B33" s="44" t="s">
        <v>29</v>
      </c>
      <c r="C33" s="33">
        <f>SUM(C15:C32)</f>
        <v>0</v>
      </c>
      <c r="D33" s="45"/>
      <c r="E33" s="17"/>
    </row>
    <row r="34" spans="1:5" s="16" customFormat="1" ht="15">
      <c r="A34" s="46"/>
      <c r="B34" s="47"/>
      <c r="C34" s="48"/>
      <c r="D34" s="48"/>
      <c r="E34" s="17"/>
    </row>
    <row r="35" ht="15">
      <c r="E35" s="22"/>
    </row>
    <row r="36" spans="1:5" s="21" customFormat="1" ht="15.75" thickBot="1">
      <c r="A36" s="62"/>
      <c r="B36" s="63" t="s">
        <v>30</v>
      </c>
      <c r="C36" s="33">
        <f>C12+C33</f>
        <v>882900000</v>
      </c>
      <c r="D36" s="81">
        <f>alaptábla!F19-beruházások!C12</f>
        <v>148285000</v>
      </c>
      <c r="E36" s="69"/>
    </row>
    <row r="37" spans="1:4" ht="15">
      <c r="A37" s="55"/>
      <c r="B37" s="55"/>
      <c r="C37" s="55"/>
      <c r="D37" s="5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KovacsA</dc:creator>
  <cp:keywords/>
  <dc:description/>
  <cp:lastModifiedBy>Jeno</cp:lastModifiedBy>
  <cp:lastPrinted>2020-01-17T08:57:59Z</cp:lastPrinted>
  <dcterms:created xsi:type="dcterms:W3CDTF">2016-11-08T15:05:10Z</dcterms:created>
  <dcterms:modified xsi:type="dcterms:W3CDTF">2020-01-17T08:59:15Z</dcterms:modified>
  <cp:category/>
  <cp:version/>
  <cp:contentType/>
  <cp:contentStatus/>
</cp:coreProperties>
</file>