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Költségvetés" sheetId="1" r:id="rId1"/>
  </sheets>
  <definedNames>
    <definedName name="_xlnm.Print_Area" localSheetId="0">'Költségvetés'!$A$1:$F$33</definedName>
  </definedNames>
  <calcPr fullCalcOnLoad="1"/>
</workbook>
</file>

<file path=xl/sharedStrings.xml><?xml version="1.0" encoding="utf-8"?>
<sst xmlns="http://schemas.openxmlformats.org/spreadsheetml/2006/main" count="52" uniqueCount="52">
  <si>
    <t>Kiadások</t>
  </si>
  <si>
    <t>Bevételek</t>
  </si>
  <si>
    <t>Költségfajták</t>
  </si>
  <si>
    <t>Bevétel fajták</t>
  </si>
  <si>
    <t>Büfé bérleti díj</t>
  </si>
  <si>
    <t>Tisztítószer</t>
  </si>
  <si>
    <t>Rezsi költség bevétel</t>
  </si>
  <si>
    <t>Vízdíj</t>
  </si>
  <si>
    <t xml:space="preserve">Bérleti díj </t>
  </si>
  <si>
    <t>Irodaszer</t>
  </si>
  <si>
    <t>Anyagbeszerzés</t>
  </si>
  <si>
    <t>Önkormányzati támogatás</t>
  </si>
  <si>
    <t>Benzin</t>
  </si>
  <si>
    <t>Monori Tankerülettől származó bevétel</t>
  </si>
  <si>
    <t>Fuvardíj</t>
  </si>
  <si>
    <t>Összes bevétel</t>
  </si>
  <si>
    <t>Bérleti díj</t>
  </si>
  <si>
    <t>Telefon, posta költség</t>
  </si>
  <si>
    <t>Január</t>
  </si>
  <si>
    <t>TV előfizetés, internet</t>
  </si>
  <si>
    <t>Február</t>
  </si>
  <si>
    <t>Szakértői díjak</t>
  </si>
  <si>
    <t>Március</t>
  </si>
  <si>
    <t>Április</t>
  </si>
  <si>
    <t>Szemétszállítás</t>
  </si>
  <si>
    <t>Május</t>
  </si>
  <si>
    <t>Június</t>
  </si>
  <si>
    <t>Hatósági díjak</t>
  </si>
  <si>
    <t>Július</t>
  </si>
  <si>
    <t>Augusztus</t>
  </si>
  <si>
    <t>Bankköltség</t>
  </si>
  <si>
    <t>Szeptember</t>
  </si>
  <si>
    <t>Október</t>
  </si>
  <si>
    <t>November</t>
  </si>
  <si>
    <t>December</t>
  </si>
  <si>
    <t>Gépek, eszközök beszerzése</t>
  </si>
  <si>
    <t>Egészségügyi szolgálat</t>
  </si>
  <si>
    <t xml:space="preserve">Egyéb költség </t>
  </si>
  <si>
    <t>Összes kiadás</t>
  </si>
  <si>
    <t>Egyéb szolgáltatás</t>
  </si>
  <si>
    <t>Munkaruha</t>
  </si>
  <si>
    <t>Szőnyeg tisztítás</t>
  </si>
  <si>
    <t>Cafetéria (évi nettó 200.000,-Ft)</t>
  </si>
  <si>
    <t>Javítás, karbantartás</t>
  </si>
  <si>
    <t>Bér+járulékok (8 fő munkavállaló)</t>
  </si>
  <si>
    <t xml:space="preserve">2022. évi </t>
  </si>
  <si>
    <t>2023. évi terv</t>
  </si>
  <si>
    <t>2023 évi terv</t>
  </si>
  <si>
    <t>Üllő, 2022. 11.03.</t>
  </si>
  <si>
    <t>Üllői Sport és Szabadidő Kft. 2023. évi költségvetési terve (forintban)</t>
  </si>
  <si>
    <t>A 2023. évi önkormányzati támogatás havi bontása:</t>
  </si>
  <si>
    <t>2022. jóváhagyott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</si>
</sst>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&quot; Ft&quot;_-;\-* #,##0.00&quot; Ft&quot;_-;_-* \-??&quot; Ft&quot;_-;_-@_-"/>
    <numFmt numFmtId="165" formatCode="_-* #,##0.00\ _F_t_-;\-* #,##0.00\ _F_t_-;_-* \-??\ _F_t_-;_-@_-"/>
    <numFmt numFmtId="166" formatCode="_-* #,##0.0\ _F_t_-;\-* #,##0.0\ _F_t_-;_-* \-??\ _F_t_-;_-@_-"/>
    <numFmt numFmtId="167" formatCode="_-* #,##0\ _F_t_-;\-* #,##0\ _F_t_-;_-* \-??\ _F_t_-;_-@_-"/>
    <numFmt numFmtId="168" formatCode="#,##0.00000"/>
    <numFmt numFmtId="169" formatCode="#,##0.0000"/>
    <numFmt numFmtId="170" formatCode="#,##0.000"/>
    <numFmt numFmtId="171" formatCode="#,##0.0"/>
    <numFmt numFmtId="172" formatCode="_-* #,##0.000\ _F_t_-;\-* #,##0.000\ _F_t_-;_-* \-??\ _F_t_-;_-@_-"/>
    <numFmt numFmtId="173" formatCode="_-* #,##0\ &quot;Ft&quot;_-;\-* #,##0\ &quot;Ft&quot;_-;_-* &quot;-&quot;\ &quot;Ft&quot;_-;_-@_-"/>
    <numFmt numFmtId="174" formatCode="_-* #,##0_-;\-* #,##0_-;_-* &quot;-&quot;_-;_-@_-"/>
  </numFmts>
  <fonts count="42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5" fillId="0" borderId="19" xfId="0" applyFont="1" applyFill="1" applyBorder="1" applyAlignment="1">
      <alignment horizontal="right"/>
    </xf>
    <xf numFmtId="9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20" xfId="0" applyNumberFormat="1" applyFont="1" applyFill="1" applyBorder="1" applyAlignment="1">
      <alignment horizontal="right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5" fillId="0" borderId="27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64" fontId="3" fillId="0" borderId="30" xfId="55" applyFont="1" applyFill="1" applyBorder="1" applyAlignment="1" applyProtection="1">
      <alignment horizontal="center" wrapText="1"/>
      <protection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0" zoomScaleNormal="80" zoomScalePageLayoutView="0" workbookViewId="0" topLeftCell="A1">
      <selection activeCell="F5" sqref="F5:F7"/>
    </sheetView>
  </sheetViews>
  <sheetFormatPr defaultColWidth="9.00390625" defaultRowHeight="12.75"/>
  <cols>
    <col min="1" max="1" width="34.25390625" style="1" customWidth="1"/>
    <col min="2" max="2" width="16.25390625" style="1" customWidth="1"/>
    <col min="3" max="3" width="14.75390625" style="1" customWidth="1"/>
    <col min="4" max="4" width="44.25390625" style="1" customWidth="1"/>
    <col min="5" max="5" width="25.875" style="1" customWidth="1"/>
    <col min="6" max="6" width="25.375" style="1" customWidth="1"/>
    <col min="7" max="7" width="13.875" style="1" customWidth="1"/>
    <col min="8" max="8" width="12.375" style="1" customWidth="1"/>
    <col min="9" max="9" width="18.00390625" style="1" customWidth="1"/>
    <col min="10" max="10" width="20.875" style="1" customWidth="1"/>
    <col min="11" max="11" width="19.00390625" style="1" customWidth="1"/>
    <col min="12" max="16384" width="9.00390625" style="1" customWidth="1"/>
  </cols>
  <sheetData>
    <row r="1" spans="1:6" ht="15.75" customHeight="1">
      <c r="A1" s="39" t="s">
        <v>49</v>
      </c>
      <c r="B1" s="39"/>
      <c r="C1" s="39"/>
      <c r="D1" s="39"/>
      <c r="E1" s="39"/>
      <c r="F1" s="39"/>
    </row>
    <row r="2" spans="1:6" ht="16.5" thickBot="1">
      <c r="A2" s="3"/>
      <c r="B2" s="2"/>
      <c r="C2" s="2"/>
      <c r="D2" s="3"/>
      <c r="E2" s="3"/>
      <c r="F2" s="4"/>
    </row>
    <row r="3" spans="1:6" ht="16.5" customHeight="1" thickBot="1">
      <c r="A3" s="40" t="s">
        <v>0</v>
      </c>
      <c r="B3" s="40"/>
      <c r="C3" s="40"/>
      <c r="D3" s="41" t="s">
        <v>1</v>
      </c>
      <c r="E3" s="54"/>
      <c r="F3" s="41"/>
    </row>
    <row r="4" spans="1:6" ht="16.5" thickBot="1">
      <c r="A4" s="5" t="s">
        <v>2</v>
      </c>
      <c r="B4" s="21" t="s">
        <v>45</v>
      </c>
      <c r="C4" s="21" t="s">
        <v>46</v>
      </c>
      <c r="D4" s="6" t="s">
        <v>3</v>
      </c>
      <c r="E4" s="55" t="s">
        <v>51</v>
      </c>
      <c r="F4" s="53" t="s">
        <v>47</v>
      </c>
    </row>
    <row r="5" spans="1:8" ht="15.75">
      <c r="A5" s="22" t="s">
        <v>5</v>
      </c>
      <c r="B5" s="30">
        <v>500000</v>
      </c>
      <c r="C5" s="27">
        <v>900000</v>
      </c>
      <c r="D5" s="7" t="s">
        <v>4</v>
      </c>
      <c r="E5" s="45">
        <v>1333500</v>
      </c>
      <c r="F5" s="43">
        <v>1440000</v>
      </c>
      <c r="G5" s="10"/>
      <c r="H5" s="10"/>
    </row>
    <row r="6" spans="1:8" ht="15.75">
      <c r="A6" s="22" t="s">
        <v>7</v>
      </c>
      <c r="B6" s="31">
        <v>350000</v>
      </c>
      <c r="C6" s="28">
        <v>800000</v>
      </c>
      <c r="D6" s="8" t="s">
        <v>6</v>
      </c>
      <c r="E6" s="44">
        <v>500000</v>
      </c>
      <c r="F6" s="47">
        <v>500000</v>
      </c>
      <c r="G6" s="10"/>
      <c r="H6" s="10"/>
    </row>
    <row r="7" spans="1:8" ht="15.75">
      <c r="A7" s="22" t="s">
        <v>9</v>
      </c>
      <c r="B7" s="31">
        <v>150000</v>
      </c>
      <c r="C7" s="28">
        <v>300000</v>
      </c>
      <c r="D7" s="8" t="s">
        <v>8</v>
      </c>
      <c r="E7" s="44">
        <v>14000000</v>
      </c>
      <c r="F7" s="47">
        <v>17000000</v>
      </c>
      <c r="G7" s="10"/>
      <c r="H7" s="10"/>
    </row>
    <row r="8" spans="1:8" ht="16.5" thickBot="1">
      <c r="A8" s="22" t="s">
        <v>10</v>
      </c>
      <c r="B8" s="31">
        <v>3000000</v>
      </c>
      <c r="C8" s="28">
        <v>4500000</v>
      </c>
      <c r="D8" s="9" t="s">
        <v>11</v>
      </c>
      <c r="E8" s="51">
        <v>55352296</v>
      </c>
      <c r="F8" s="48">
        <f>F10-F5-F6-F7-F9</f>
        <v>71260000</v>
      </c>
      <c r="G8" s="10"/>
      <c r="H8" s="10"/>
    </row>
    <row r="9" spans="1:11" ht="16.5" thickBot="1">
      <c r="A9" s="22" t="s">
        <v>12</v>
      </c>
      <c r="B9" s="31">
        <v>1500000</v>
      </c>
      <c r="C9" s="28">
        <v>1800000</v>
      </c>
      <c r="D9" s="11" t="s">
        <v>13</v>
      </c>
      <c r="E9" s="46">
        <v>5400000</v>
      </c>
      <c r="F9" s="49">
        <v>7000000</v>
      </c>
      <c r="G9" s="10"/>
      <c r="H9" s="10"/>
      <c r="K9" s="35"/>
    </row>
    <row r="10" spans="1:11" ht="16.5" thickBot="1">
      <c r="A10" s="22" t="s">
        <v>14</v>
      </c>
      <c r="B10" s="31">
        <v>500000</v>
      </c>
      <c r="C10" s="28">
        <v>600000</v>
      </c>
      <c r="D10" s="12" t="s">
        <v>15</v>
      </c>
      <c r="E10" s="52">
        <f>SUM(E5:E9)</f>
        <v>76585796</v>
      </c>
      <c r="F10" s="50">
        <f>SUM(C28)</f>
        <v>97200000</v>
      </c>
      <c r="G10" s="10"/>
      <c r="H10" s="10"/>
      <c r="I10" s="10"/>
      <c r="K10" s="36"/>
    </row>
    <row r="11" spans="1:11" ht="15.75">
      <c r="A11" s="22" t="s">
        <v>16</v>
      </c>
      <c r="B11" s="31">
        <v>7265796</v>
      </c>
      <c r="C11" s="34">
        <v>8000000</v>
      </c>
      <c r="H11" s="10"/>
      <c r="K11" s="37"/>
    </row>
    <row r="12" spans="1:11" ht="15.75">
      <c r="A12" s="22" t="s">
        <v>43</v>
      </c>
      <c r="B12" s="31">
        <v>5000000</v>
      </c>
      <c r="C12" s="28">
        <v>7000000</v>
      </c>
      <c r="D12" s="13"/>
      <c r="E12" s="13"/>
      <c r="F12" s="14"/>
      <c r="K12" s="37"/>
    </row>
    <row r="13" spans="1:11" ht="15.75">
      <c r="A13" s="22" t="s">
        <v>41</v>
      </c>
      <c r="B13" s="31">
        <v>300000</v>
      </c>
      <c r="C13" s="28">
        <v>400000</v>
      </c>
      <c r="D13" s="15"/>
      <c r="E13" s="15"/>
      <c r="F13" s="15"/>
      <c r="G13" s="16"/>
      <c r="K13" s="36"/>
    </row>
    <row r="14" spans="1:11" ht="16.5" thickBot="1">
      <c r="A14" s="22" t="s">
        <v>17</v>
      </c>
      <c r="B14" s="31">
        <v>120000</v>
      </c>
      <c r="C14" s="28">
        <v>200000</v>
      </c>
      <c r="K14" s="38"/>
    </row>
    <row r="15" spans="1:9" ht="15.75">
      <c r="A15" s="22" t="s">
        <v>19</v>
      </c>
      <c r="B15" s="31">
        <v>150000</v>
      </c>
      <c r="C15" s="28">
        <v>300000</v>
      </c>
      <c r="I15" s="10"/>
    </row>
    <row r="16" spans="1:3" ht="15.75">
      <c r="A16" s="22" t="s">
        <v>21</v>
      </c>
      <c r="B16" s="31">
        <v>200000</v>
      </c>
      <c r="C16" s="28">
        <v>300000</v>
      </c>
    </row>
    <row r="17" spans="1:8" s="19" customFormat="1" ht="15.75">
      <c r="A17" s="22" t="s">
        <v>24</v>
      </c>
      <c r="B17" s="31">
        <v>500000</v>
      </c>
      <c r="C17" s="28">
        <v>700000</v>
      </c>
      <c r="G17" s="1"/>
      <c r="H17" s="1"/>
    </row>
    <row r="18" spans="1:8" s="19" customFormat="1" ht="15.75">
      <c r="A18" s="22" t="s">
        <v>39</v>
      </c>
      <c r="B18" s="31">
        <v>320000</v>
      </c>
      <c r="C18" s="28">
        <v>500000</v>
      </c>
      <c r="E18" s="42" t="s">
        <v>50</v>
      </c>
      <c r="F18" s="42"/>
      <c r="G18" s="1"/>
      <c r="H18" s="1"/>
    </row>
    <row r="19" spans="1:6" ht="15.75">
      <c r="A19" s="22" t="s">
        <v>27</v>
      </c>
      <c r="B19" s="31">
        <v>30000</v>
      </c>
      <c r="C19" s="28">
        <v>200000</v>
      </c>
      <c r="E19" s="17" t="s">
        <v>18</v>
      </c>
      <c r="F19" s="25">
        <f>$F$8/12</f>
        <v>5938333.333333333</v>
      </c>
    </row>
    <row r="20" spans="1:6" ht="15.75">
      <c r="A20" s="22" t="s">
        <v>30</v>
      </c>
      <c r="B20" s="31">
        <v>300000</v>
      </c>
      <c r="C20" s="28">
        <v>500000</v>
      </c>
      <c r="E20" s="18" t="s">
        <v>20</v>
      </c>
      <c r="F20" s="25">
        <f aca="true" t="shared" si="0" ref="F20:F30">$F$8/12</f>
        <v>5938333.333333333</v>
      </c>
    </row>
    <row r="21" spans="1:6" ht="15.75">
      <c r="A21" s="22" t="s">
        <v>44</v>
      </c>
      <c r="B21" s="31">
        <v>50000000</v>
      </c>
      <c r="C21" s="28">
        <v>62500000</v>
      </c>
      <c r="E21" s="18" t="s">
        <v>22</v>
      </c>
      <c r="F21" s="25">
        <f t="shared" si="0"/>
        <v>5938333.333333333</v>
      </c>
    </row>
    <row r="22" spans="1:6" ht="15.75">
      <c r="A22" s="22" t="s">
        <v>40</v>
      </c>
      <c r="B22" s="31">
        <v>200000</v>
      </c>
      <c r="C22" s="28">
        <v>400000</v>
      </c>
      <c r="E22" s="17" t="s">
        <v>23</v>
      </c>
      <c r="F22" s="25">
        <f t="shared" si="0"/>
        <v>5938333.333333333</v>
      </c>
    </row>
    <row r="23" spans="1:6" ht="15.75">
      <c r="A23" s="22" t="s">
        <v>42</v>
      </c>
      <c r="B23" s="31">
        <v>1600000</v>
      </c>
      <c r="C23" s="28">
        <v>1600000</v>
      </c>
      <c r="E23" s="18" t="s">
        <v>25</v>
      </c>
      <c r="F23" s="25">
        <f t="shared" si="0"/>
        <v>5938333.333333333</v>
      </c>
    </row>
    <row r="24" spans="1:14" ht="15.75">
      <c r="A24" s="22" t="s">
        <v>35</v>
      </c>
      <c r="B24" s="31">
        <v>3500000</v>
      </c>
      <c r="C24" s="28">
        <v>4000000</v>
      </c>
      <c r="E24" s="18" t="s">
        <v>26</v>
      </c>
      <c r="F24" s="25">
        <f t="shared" si="0"/>
        <v>5938333.333333333</v>
      </c>
      <c r="K24" s="10"/>
      <c r="L24" s="10"/>
      <c r="M24" s="10"/>
      <c r="N24" s="10"/>
    </row>
    <row r="25" spans="1:14" ht="15.75">
      <c r="A25" s="22" t="s">
        <v>36</v>
      </c>
      <c r="B25" s="31">
        <v>100000</v>
      </c>
      <c r="C25" s="28">
        <v>200000</v>
      </c>
      <c r="E25" s="17" t="s">
        <v>28</v>
      </c>
      <c r="F25" s="25">
        <f t="shared" si="0"/>
        <v>5938333.333333333</v>
      </c>
      <c r="K25" s="10"/>
      <c r="L25" s="10"/>
      <c r="M25" s="10"/>
      <c r="N25" s="10"/>
    </row>
    <row r="26" spans="1:14" ht="15.75">
      <c r="A26" s="22" t="s">
        <v>37</v>
      </c>
      <c r="B26" s="31">
        <v>1000000</v>
      </c>
      <c r="C26" s="28">
        <v>1500000</v>
      </c>
      <c r="E26" s="18" t="s">
        <v>29</v>
      </c>
      <c r="F26" s="25">
        <f t="shared" si="0"/>
        <v>5938333.333333333</v>
      </c>
      <c r="K26" s="10"/>
      <c r="L26" s="10"/>
      <c r="M26" s="10"/>
      <c r="N26" s="10"/>
    </row>
    <row r="27" spans="2:14" ht="16.5" thickBot="1">
      <c r="B27" s="32"/>
      <c r="C27" s="29"/>
      <c r="E27" s="18" t="s">
        <v>31</v>
      </c>
      <c r="F27" s="25">
        <f t="shared" si="0"/>
        <v>5938333.333333333</v>
      </c>
      <c r="H27" s="10"/>
      <c r="K27" s="10"/>
      <c r="L27" s="10"/>
      <c r="M27" s="10"/>
      <c r="N27" s="10"/>
    </row>
    <row r="28" spans="1:14" ht="16.5" thickBot="1">
      <c r="A28" s="23" t="s">
        <v>38</v>
      </c>
      <c r="B28" s="26">
        <f>SUM(B5:B26)</f>
        <v>76585796</v>
      </c>
      <c r="C28" s="33">
        <f>SUM(C5:C26)</f>
        <v>97200000</v>
      </c>
      <c r="E28" s="17" t="s">
        <v>32</v>
      </c>
      <c r="F28" s="25">
        <f t="shared" si="0"/>
        <v>5938333.333333333</v>
      </c>
      <c r="K28" s="10"/>
      <c r="L28" s="10"/>
      <c r="M28" s="10"/>
      <c r="N28" s="10"/>
    </row>
    <row r="29" spans="5:14" ht="15.75">
      <c r="E29" s="18" t="s">
        <v>33</v>
      </c>
      <c r="F29" s="25">
        <f t="shared" si="0"/>
        <v>5938333.333333333</v>
      </c>
      <c r="K29" s="10"/>
      <c r="L29" s="10"/>
      <c r="M29" s="10"/>
      <c r="N29" s="10"/>
    </row>
    <row r="30" spans="1:14" ht="15.75">
      <c r="A30" s="1" t="s">
        <v>48</v>
      </c>
      <c r="C30" s="10">
        <f>C28-F10</f>
        <v>0</v>
      </c>
      <c r="D30" s="16"/>
      <c r="E30" s="18" t="s">
        <v>34</v>
      </c>
      <c r="F30" s="25">
        <f t="shared" si="0"/>
        <v>5938333.333333333</v>
      </c>
      <c r="G30" s="16"/>
      <c r="K30" s="10"/>
      <c r="L30" s="10"/>
      <c r="M30" s="10"/>
      <c r="N30" s="10"/>
    </row>
    <row r="31" spans="3:14" ht="15.75">
      <c r="C31" s="24">
        <f>C28/B28</f>
        <v>1.2691648461811378</v>
      </c>
      <c r="D31" s="17"/>
      <c r="E31" s="20"/>
      <c r="F31" s="14">
        <f>SUM(F19:F30)</f>
        <v>71260000.00000001</v>
      </c>
      <c r="G31" s="16"/>
      <c r="K31" s="10"/>
      <c r="L31" s="10"/>
      <c r="M31" s="10"/>
      <c r="N31" s="10"/>
    </row>
    <row r="32" spans="3:14" ht="15.75">
      <c r="C32" s="10"/>
      <c r="D32" s="17"/>
      <c r="E32" s="17"/>
      <c r="F32" s="17"/>
      <c r="G32" s="16"/>
      <c r="K32" s="10"/>
      <c r="L32" s="10"/>
      <c r="M32" s="10"/>
      <c r="N32" s="10"/>
    </row>
    <row r="33" spans="2:14" ht="15.75">
      <c r="B33" s="10"/>
      <c r="C33" s="10">
        <f>C28-B28</f>
        <v>20614204</v>
      </c>
      <c r="F33" s="10"/>
      <c r="I33" s="10"/>
      <c r="J33" s="10"/>
      <c r="K33" s="10"/>
      <c r="L33" s="10"/>
      <c r="M33" s="10"/>
      <c r="N33" s="10"/>
    </row>
  </sheetData>
  <sheetProtection selectLockedCells="1" selectUnlockedCells="1"/>
  <mergeCells count="4">
    <mergeCell ref="A1:F1"/>
    <mergeCell ref="A3:C3"/>
    <mergeCell ref="D3:F3"/>
    <mergeCell ref="E18:F18"/>
  </mergeCells>
  <printOptions/>
  <pageMargins left="0.15763888888888888" right="0.15763888888888888" top="0.19652777777777777" bottom="0.15763888888888888" header="0.5118055555555555" footer="0.5118055555555555"/>
  <pageSetup horizontalDpi="300" verticalDpi="300" orientation="landscape" paperSize="9" scale="9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Jenő</dc:creator>
  <cp:keywords/>
  <dc:description/>
  <cp:lastModifiedBy>Jeno</cp:lastModifiedBy>
  <cp:lastPrinted>2022-11-21T09:53:16Z</cp:lastPrinted>
  <dcterms:created xsi:type="dcterms:W3CDTF">2019-11-21T13:57:38Z</dcterms:created>
  <dcterms:modified xsi:type="dcterms:W3CDTF">2022-11-21T09:53:56Z</dcterms:modified>
  <cp:category/>
  <cp:version/>
  <cp:contentType/>
  <cp:contentStatus/>
</cp:coreProperties>
</file>